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65" windowWidth="12135" windowHeight="13725" activeTab="0"/>
  </bookViews>
  <sheets>
    <sheet name="入力" sheetId="1" r:id="rId1"/>
    <sheet name="組①" sheetId="2" r:id="rId2"/>
    <sheet name="成① " sheetId="3" r:id="rId3"/>
  </sheets>
  <definedNames>
    <definedName name="②組順">#REF!</definedName>
    <definedName name="_xlnm.Print_Area" localSheetId="2">'成① '!$B$1:$AF$53</definedName>
    <definedName name="_xlnm.Print_Area" localSheetId="1">'組①'!$B$2:$AI$46</definedName>
    <definedName name="_xlnm.Print_Area" localSheetId="0">'入力'!$A$3:$M$119</definedName>
    <definedName name="_xlnm.Print_Titles" localSheetId="2">'成① '!$1:$3</definedName>
    <definedName name="順①" localSheetId="2">'入力'!$B$3:$O$201</definedName>
    <definedName name="順②" localSheetId="2">#REF!</definedName>
    <definedName name="順②">'入力'!$C$3:$M$201</definedName>
    <definedName name="組①" localSheetId="2">'入力'!$D$3:$M$201</definedName>
    <definedName name="組①">'入力'!$D$3:$M$201</definedName>
    <definedName name="組②">'入力'!$E$3:$M$201</definedName>
  </definedNames>
  <calcPr fullCalcOnLoad="1"/>
</workbook>
</file>

<file path=xl/sharedStrings.xml><?xml version="1.0" encoding="utf-8"?>
<sst xmlns="http://schemas.openxmlformats.org/spreadsheetml/2006/main" count="1607" uniqueCount="184">
  <si>
    <t>入力フォーム</t>
  </si>
  <si>
    <t>整理
番号</t>
  </si>
  <si>
    <t>組打
①</t>
  </si>
  <si>
    <t>組打
②</t>
  </si>
  <si>
    <t>選手名</t>
  </si>
  <si>
    <t>学校名</t>
  </si>
  <si>
    <t>年</t>
  </si>
  <si>
    <t>①
計</t>
  </si>
  <si>
    <t>ｅｎｄ</t>
  </si>
  <si>
    <t>都県名</t>
  </si>
  <si>
    <t>補順
①</t>
  </si>
  <si>
    <t>補順
②</t>
  </si>
  <si>
    <t>クオリファイ数</t>
  </si>
  <si>
    <t>(</t>
  </si>
  <si>
    <t>･</t>
  </si>
  <si>
    <t>)</t>
  </si>
  <si>
    <t>順</t>
  </si>
  <si>
    <t>都県</t>
  </si>
  <si>
    <t>校名</t>
  </si>
  <si>
    <t>年</t>
  </si>
  <si>
    <t>計</t>
  </si>
  <si>
    <t>(</t>
  </si>
  <si>
    <t>･</t>
  </si>
  <si>
    <t>)</t>
  </si>
  <si>
    <t>　</t>
  </si>
  <si>
    <t>OUT</t>
  </si>
  <si>
    <t>ｼｰﾄﾞ</t>
  </si>
  <si>
    <t>IN</t>
  </si>
  <si>
    <t>・</t>
  </si>
  <si>
    <t>（</t>
  </si>
  <si>
    <t>）</t>
  </si>
  <si>
    <t>ABC中学</t>
  </si>
  <si>
    <t>※</t>
  </si>
  <si>
    <t>最初の組のスタート時間</t>
  </si>
  <si>
    <t>スタート間隔</t>
  </si>
  <si>
    <t>分</t>
  </si>
  <si>
    <t>補正成績</t>
  </si>
  <si>
    <t>順位</t>
  </si>
  <si>
    <t>静岡</t>
  </si>
  <si>
    <t>①</t>
  </si>
  <si>
    <t>①</t>
  </si>
  <si>
    <t>チェック</t>
  </si>
  <si>
    <t>OUTスタート</t>
  </si>
  <si>
    <t>（</t>
  </si>
  <si>
    <t>・</t>
  </si>
  <si>
    <t>）</t>
  </si>
  <si>
    <t>INスタート</t>
  </si>
  <si>
    <t>②</t>
  </si>
  <si>
    <t>③</t>
  </si>
  <si>
    <t>北村　安理</t>
  </si>
  <si>
    <t>浜松日体中</t>
  </si>
  <si>
    <t>酒井　くるみ</t>
  </si>
  <si>
    <t>新垣　厚樹</t>
  </si>
  <si>
    <t>稲木　健矢</t>
  </si>
  <si>
    <t>浜松日体高</t>
  </si>
  <si>
    <t>静岡北高</t>
  </si>
  <si>
    <t>星陵高</t>
  </si>
  <si>
    <t>日大三島高A</t>
  </si>
  <si>
    <t>日大三島高B</t>
  </si>
  <si>
    <t>浜松学芸中</t>
  </si>
  <si>
    <t>両角　和真</t>
  </si>
  <si>
    <t>日大三島高</t>
  </si>
  <si>
    <t>飛龍高</t>
  </si>
  <si>
    <t>松原　巧弥</t>
  </si>
  <si>
    <t>仲西　郷</t>
  </si>
  <si>
    <t>川西　貫太</t>
  </si>
  <si>
    <t>土戸　統伍</t>
  </si>
  <si>
    <t>熊平　夕也</t>
  </si>
  <si>
    <t>欠席などで当日、組み合わせが変更になる場合があります。全組ラウンドスルーです。ラウンド後昼食となります。</t>
  </si>
  <si>
    <t>②</t>
  </si>
  <si>
    <t>競技委員長</t>
  </si>
  <si>
    <t>鈴木　佑生丸</t>
  </si>
  <si>
    <t>野沢　有希</t>
  </si>
  <si>
    <t>田村　紀雅</t>
  </si>
  <si>
    <t>神田　悠貴</t>
  </si>
  <si>
    <t>中出　尊人</t>
  </si>
  <si>
    <t>藤田　誓</t>
  </si>
  <si>
    <t>望月　悠吏</t>
  </si>
  <si>
    <t>浜松商業高</t>
  </si>
  <si>
    <t>静岡カントリー浜岡コース（高松）</t>
  </si>
  <si>
    <t>内山　愛梨</t>
  </si>
  <si>
    <t>森　瑞記</t>
  </si>
  <si>
    <t>袴田　真央</t>
  </si>
  <si>
    <t>河野　紗弥</t>
  </si>
  <si>
    <t>浜松学芸高</t>
  </si>
  <si>
    <t>佐藤　あいり</t>
  </si>
  <si>
    <t>ルールブック（2019）を必ず携帯してください。使用球への記名も忘れずにすること。</t>
  </si>
  <si>
    <t>浜松日体高</t>
  </si>
  <si>
    <t>静岡</t>
  </si>
  <si>
    <t>木村　龍之介</t>
  </si>
  <si>
    <t>静岡学園高</t>
  </si>
  <si>
    <t>御殿場南高</t>
  </si>
  <si>
    <t>鈴木　孝弘</t>
  </si>
  <si>
    <t>池谷　駿介</t>
  </si>
  <si>
    <t>星陵中</t>
  </si>
  <si>
    <t>鈴木　悠真</t>
  </si>
  <si>
    <t>小栗　寛汰</t>
  </si>
  <si>
    <t>山崎　匠</t>
  </si>
  <si>
    <t>渡邉　壮晃</t>
  </si>
  <si>
    <t>北澤　康来</t>
  </si>
  <si>
    <t>齊本　真柚</t>
  </si>
  <si>
    <t>川島　尚健</t>
  </si>
  <si>
    <t>浜松日体高A</t>
  </si>
  <si>
    <t>鈴木　光騎</t>
  </si>
  <si>
    <t>渕本　峻平</t>
  </si>
  <si>
    <t>飯田　颯真</t>
  </si>
  <si>
    <t>星陵高</t>
  </si>
  <si>
    <t>島本　大毅</t>
  </si>
  <si>
    <t>藤田　悠太郎</t>
  </si>
  <si>
    <t>鈴木　零央</t>
  </si>
  <si>
    <t>望月　遥輝</t>
  </si>
  <si>
    <t>静岡北中</t>
  </si>
  <si>
    <t>河合　琉莞</t>
  </si>
  <si>
    <t>静岡北中</t>
  </si>
  <si>
    <t>渡辺　颯斗</t>
  </si>
  <si>
    <t>榎本　光希</t>
  </si>
  <si>
    <t>勝亦　陸人</t>
  </si>
  <si>
    <t>淺山　勇輝</t>
  </si>
  <si>
    <t>浜松学芸高</t>
  </si>
  <si>
    <t>浜松学芸高</t>
  </si>
  <si>
    <t>難波　大翔</t>
  </si>
  <si>
    <t>浜松日体高B</t>
  </si>
  <si>
    <t>水野　斗綺</t>
  </si>
  <si>
    <t>佐藤　歩</t>
  </si>
  <si>
    <t>佐野　健太</t>
  </si>
  <si>
    <t>加藤学園暁秀高</t>
  </si>
  <si>
    <t>金指　統哉</t>
  </si>
  <si>
    <t>富士中</t>
  </si>
  <si>
    <t>浜松日体高B</t>
  </si>
  <si>
    <t>鈴木　涼馬</t>
  </si>
  <si>
    <t>掛川東高</t>
  </si>
  <si>
    <t>野寄　翼</t>
  </si>
  <si>
    <t>御殿場原里中</t>
  </si>
  <si>
    <t>久保山　理叶</t>
  </si>
  <si>
    <t>相良中</t>
  </si>
  <si>
    <t>野田　将真</t>
  </si>
  <si>
    <t>川島　大夢</t>
  </si>
  <si>
    <t>藤田　大稀</t>
  </si>
  <si>
    <t>浜松日体高</t>
  </si>
  <si>
    <t>鈴木　こひめ</t>
  </si>
  <si>
    <t>難波　美咲</t>
  </si>
  <si>
    <t>神谷　彩羽</t>
  </si>
  <si>
    <t>浜松学芸中</t>
  </si>
  <si>
    <t>岡野　紗佳</t>
  </si>
  <si>
    <t>袴田　梨央</t>
  </si>
  <si>
    <t>内藤　ゆい</t>
  </si>
  <si>
    <t>南　紗也香</t>
  </si>
  <si>
    <t>日大三島中</t>
  </si>
  <si>
    <t>佐々木　愛華</t>
  </si>
  <si>
    <t>日大三島高</t>
  </si>
  <si>
    <t>鈴木　湊詩</t>
  </si>
  <si>
    <t>静岡北中</t>
  </si>
  <si>
    <t>松下　幸子</t>
  </si>
  <si>
    <t>船井　惇仁</t>
  </si>
  <si>
    <t>浜松日体高</t>
  </si>
  <si>
    <t>市川　滉太</t>
  </si>
  <si>
    <t>鈴木　海斗</t>
  </si>
  <si>
    <t>水野　柊人</t>
  </si>
  <si>
    <t>池川　獅童</t>
  </si>
  <si>
    <t>池間　佑太</t>
  </si>
  <si>
    <t>山口　成</t>
  </si>
  <si>
    <t>国本　礼央</t>
  </si>
  <si>
    <t>井伊　笙馬</t>
  </si>
  <si>
    <t>中山　恭誠</t>
  </si>
  <si>
    <t>加藤　健人</t>
  </si>
  <si>
    <t>浜松学芸高</t>
  </si>
  <si>
    <t>望月　仁</t>
  </si>
  <si>
    <t>佐藤　汰勇</t>
  </si>
  <si>
    <t>諏訪部　匠</t>
  </si>
  <si>
    <t>遠藤　椋月</t>
  </si>
  <si>
    <t>金岡　怜世</t>
  </si>
  <si>
    <t>渡辺　詠斗</t>
  </si>
  <si>
    <t>中里　笙</t>
  </si>
  <si>
    <t>山田　遥人</t>
  </si>
  <si>
    <t>下田高</t>
  </si>
  <si>
    <t>三宅　魁</t>
  </si>
  <si>
    <t>久保田　真拓</t>
  </si>
  <si>
    <t>矢嶋　寛大</t>
  </si>
  <si>
    <t>川口　暁都</t>
  </si>
  <si>
    <t>日大三島高</t>
  </si>
  <si>
    <t>大山　友輔</t>
  </si>
  <si>
    <t>下田高</t>
  </si>
  <si>
    <t>令和元年度　静岡・山梨県高等学校ゴルフ選手権　春季大会</t>
  </si>
  <si>
    <t>令和２年2月11日(火)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</si>
</sst>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0.9"/>
      <color indexed="8"/>
      <name val="ＭＳ 明朝"/>
      <family val="1"/>
    </font>
    <font>
      <b/>
      <sz val="11"/>
      <color indexed="8"/>
      <name val="ＭＳ ゴシック"/>
      <family val="3"/>
    </font>
    <font>
      <sz val="6"/>
      <color indexed="8"/>
      <name val="ＭＳ 明朝"/>
      <family val="1"/>
    </font>
    <font>
      <sz val="7"/>
      <color indexed="8"/>
      <name val="ＭＳ 明朝"/>
      <family val="1"/>
    </font>
    <font>
      <b/>
      <sz val="9"/>
      <color indexed="8"/>
      <name val="ＭＳ 明朝"/>
      <family val="1"/>
    </font>
    <font>
      <sz val="9"/>
      <name val="ＭＳ Ｐゴシック"/>
      <family val="3"/>
    </font>
    <font>
      <b/>
      <sz val="8"/>
      <name val="ＭＳ Ｐゴシック"/>
      <family val="3"/>
    </font>
    <font>
      <b/>
      <i/>
      <sz val="9"/>
      <name val="ＭＳ Ｐゴシック"/>
      <family val="3"/>
    </font>
    <font>
      <b/>
      <sz val="9"/>
      <name val="ＭＳ Ｐゴシック"/>
      <family val="3"/>
    </font>
    <font>
      <b/>
      <sz val="18"/>
      <name val="ＭＳ Ｐゴシック"/>
      <family val="3"/>
    </font>
    <font>
      <b/>
      <i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19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0" fillId="32" borderId="21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7" fillId="0" borderId="0" xfId="0" applyFont="1" applyBorder="1" applyAlignment="1">
      <alignment shrinkToFit="1"/>
    </xf>
    <xf numFmtId="0" fontId="7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shrinkToFit="1"/>
    </xf>
    <xf numFmtId="0" fontId="9" fillId="0" borderId="0" xfId="0" applyFont="1" applyBorder="1" applyAlignment="1">
      <alignment shrinkToFit="1"/>
    </xf>
    <xf numFmtId="0" fontId="5" fillId="0" borderId="0" xfId="0" applyFont="1" applyBorder="1" applyAlignment="1">
      <alignment shrinkToFit="1"/>
    </xf>
    <xf numFmtId="57" fontId="6" fillId="0" borderId="0" xfId="0" applyNumberFormat="1" applyFont="1" applyBorder="1" applyAlignment="1">
      <alignment shrinkToFit="1"/>
    </xf>
    <xf numFmtId="0" fontId="6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57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57" fontId="5" fillId="0" borderId="16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10" borderId="25" xfId="0" applyFont="1" applyFill="1" applyBorder="1" applyAlignment="1">
      <alignment horizontal="center" vertical="center" wrapText="1"/>
    </xf>
    <xf numFmtId="0" fontId="13" fillId="32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6" fillId="34" borderId="0" xfId="0" applyFont="1" applyFill="1" applyAlignment="1">
      <alignment horizontal="center" vertical="center" shrinkToFit="1"/>
    </xf>
    <xf numFmtId="0" fontId="3" fillId="33" borderId="25" xfId="0" applyFont="1" applyFill="1" applyBorder="1" applyAlignment="1">
      <alignment horizontal="center" vertical="center" shrinkToFit="1"/>
    </xf>
    <xf numFmtId="0" fontId="0" fillId="32" borderId="28" xfId="0" applyFill="1" applyBorder="1" applyAlignment="1">
      <alignment horizontal="center" shrinkToFit="1"/>
    </xf>
    <xf numFmtId="0" fontId="0" fillId="32" borderId="29" xfId="0" applyFill="1" applyBorder="1" applyAlignment="1">
      <alignment horizontal="center" shrinkToFit="1"/>
    </xf>
    <xf numFmtId="0" fontId="0" fillId="32" borderId="30" xfId="0" applyFill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12" fillId="0" borderId="0" xfId="0" applyFont="1" applyAlignment="1">
      <alignment horizontal="center" vertical="center" shrinkToFit="1"/>
    </xf>
    <xf numFmtId="0" fontId="3" fillId="33" borderId="3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center" vertical="center" shrinkToFit="1"/>
    </xf>
    <xf numFmtId="57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3" fillId="33" borderId="32" xfId="0" applyFont="1" applyFill="1" applyBorder="1" applyAlignment="1">
      <alignment horizontal="center" vertical="center" shrinkToFit="1"/>
    </xf>
    <xf numFmtId="57" fontId="6" fillId="0" borderId="0" xfId="0" applyNumberFormat="1" applyFont="1" applyBorder="1" applyAlignment="1">
      <alignment horizontal="center" shrinkToFit="1"/>
    </xf>
    <xf numFmtId="0" fontId="0" fillId="32" borderId="28" xfId="0" applyFont="1" applyFill="1" applyBorder="1" applyAlignment="1">
      <alignment horizontal="center" shrinkToFit="1"/>
    </xf>
    <xf numFmtId="0" fontId="0" fillId="32" borderId="29" xfId="0" applyFont="1" applyFill="1" applyBorder="1" applyAlignment="1">
      <alignment horizontal="center" shrinkToFit="1"/>
    </xf>
    <xf numFmtId="0" fontId="5" fillId="0" borderId="33" xfId="0" applyFont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 shrinkToFit="1"/>
    </xf>
    <xf numFmtId="0" fontId="12" fillId="0" borderId="0" xfId="0" applyNumberFormat="1" applyFont="1" applyFill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5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20" fontId="12" fillId="0" borderId="39" xfId="0" applyNumberFormat="1" applyFont="1" applyFill="1" applyBorder="1" applyAlignment="1">
      <alignment horizontal="center" vertical="center" shrinkToFit="1"/>
    </xf>
    <xf numFmtId="0" fontId="12" fillId="0" borderId="40" xfId="0" applyNumberFormat="1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43" xfId="0" applyFont="1" applyFill="1" applyBorder="1" applyAlignment="1">
      <alignment horizontal="center" vertical="center" shrinkToFit="1"/>
    </xf>
    <xf numFmtId="20" fontId="12" fillId="0" borderId="44" xfId="0" applyNumberFormat="1" applyFont="1" applyFill="1" applyBorder="1" applyAlignment="1">
      <alignment horizontal="center" vertical="center" shrinkToFit="1"/>
    </xf>
    <xf numFmtId="0" fontId="12" fillId="0" borderId="35" xfId="0" applyNumberFormat="1" applyFont="1" applyFill="1" applyBorder="1" applyAlignment="1">
      <alignment horizontal="center" vertical="center" shrinkToFit="1"/>
    </xf>
    <xf numFmtId="0" fontId="12" fillId="0" borderId="45" xfId="0" applyFont="1" applyFill="1" applyBorder="1" applyAlignment="1">
      <alignment horizontal="center" vertical="center" shrinkToFit="1"/>
    </xf>
    <xf numFmtId="20" fontId="12" fillId="0" borderId="46" xfId="0" applyNumberFormat="1" applyFont="1" applyFill="1" applyBorder="1" applyAlignment="1">
      <alignment horizontal="center" vertical="center" shrinkToFit="1"/>
    </xf>
    <xf numFmtId="0" fontId="12" fillId="0" borderId="47" xfId="0" applyNumberFormat="1" applyFont="1" applyFill="1" applyBorder="1" applyAlignment="1">
      <alignment horizontal="center" vertical="center" shrinkToFit="1"/>
    </xf>
    <xf numFmtId="0" fontId="12" fillId="0" borderId="48" xfId="0" applyFont="1" applyFill="1" applyBorder="1" applyAlignment="1">
      <alignment horizontal="center" vertical="center" shrinkToFit="1"/>
    </xf>
    <xf numFmtId="0" fontId="12" fillId="0" borderId="47" xfId="0" applyFont="1" applyFill="1" applyBorder="1" applyAlignment="1">
      <alignment horizontal="center" vertical="center" shrinkToFit="1"/>
    </xf>
    <xf numFmtId="0" fontId="12" fillId="0" borderId="49" xfId="0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20" fontId="12" fillId="0" borderId="0" xfId="0" applyNumberFormat="1" applyFont="1" applyFill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0" fillId="32" borderId="28" xfId="0" applyFont="1" applyFill="1" applyBorder="1" applyAlignment="1">
      <alignment horizontal="center" shrinkToFit="1"/>
    </xf>
    <xf numFmtId="0" fontId="0" fillId="32" borderId="29" xfId="0" applyFont="1" applyFill="1" applyBorder="1" applyAlignment="1">
      <alignment horizontal="center" shrinkToFit="1"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Border="1" applyAlignment="1" applyProtection="1">
      <alignment horizontal="center"/>
      <protection locked="0"/>
    </xf>
    <xf numFmtId="0" fontId="2" fillId="35" borderId="0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/>
    </xf>
    <xf numFmtId="0" fontId="2" fillId="35" borderId="14" xfId="0" applyFont="1" applyFill="1" applyBorder="1" applyAlignment="1" applyProtection="1">
      <alignment horizontal="center"/>
      <protection locked="0"/>
    </xf>
    <xf numFmtId="0" fontId="2" fillId="35" borderId="12" xfId="0" applyFont="1" applyFill="1" applyBorder="1" applyAlignment="1">
      <alignment horizontal="center"/>
    </xf>
    <xf numFmtId="0" fontId="2" fillId="35" borderId="12" xfId="0" applyFont="1" applyFill="1" applyBorder="1" applyAlignment="1" applyProtection="1">
      <alignment horizontal="center"/>
      <protection locked="0"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center" shrinkToFit="1"/>
    </xf>
    <xf numFmtId="57" fontId="4" fillId="0" borderId="14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0" fillId="32" borderId="28" xfId="0" applyFont="1" applyFill="1" applyBorder="1" applyAlignment="1">
      <alignment horizontal="center" shrinkToFit="1"/>
    </xf>
    <xf numFmtId="0" fontId="0" fillId="32" borderId="18" xfId="0" applyFont="1" applyFill="1" applyBorder="1" applyAlignment="1">
      <alignment horizontal="center"/>
    </xf>
    <xf numFmtId="0" fontId="0" fillId="32" borderId="29" xfId="0" applyFont="1" applyFill="1" applyBorder="1" applyAlignment="1">
      <alignment horizontal="center" shrinkToFit="1"/>
    </xf>
    <xf numFmtId="0" fontId="0" fillId="32" borderId="20" xfId="0" applyFont="1" applyFill="1" applyBorder="1" applyAlignment="1">
      <alignment horizontal="center"/>
    </xf>
    <xf numFmtId="0" fontId="17" fillId="37" borderId="0" xfId="0" applyFont="1" applyFill="1" applyAlignment="1">
      <alignment horizontal="center" vertical="center"/>
    </xf>
    <xf numFmtId="0" fontId="12" fillId="0" borderId="12" xfId="0" applyFont="1" applyFill="1" applyBorder="1" applyAlignment="1">
      <alignment horizontal="left" shrinkToFit="1"/>
    </xf>
    <xf numFmtId="0" fontId="12" fillId="0" borderId="0" xfId="0" applyFont="1" applyFill="1" applyAlignment="1">
      <alignment horizontal="left" vertical="center" shrinkToFit="1"/>
    </xf>
    <xf numFmtId="0" fontId="12" fillId="0" borderId="0" xfId="0" applyFont="1" applyFill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12" fillId="0" borderId="0" xfId="0" applyFont="1" applyFill="1" applyBorder="1" applyAlignment="1">
      <alignment horizontal="right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">
    <dxf>
      <font>
        <b/>
        <i val="0"/>
      </font>
      <fill>
        <patternFill>
          <bgColor indexed="10"/>
        </patternFill>
      </fill>
    </dxf>
    <dxf>
      <font>
        <color indexed="9"/>
      </font>
    </dxf>
    <dxf>
      <font>
        <color indexed="5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5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color rgb="FFDD0806"/>
      </font>
      <border/>
    </dxf>
    <dxf>
      <font>
        <color rgb="FF99CC00"/>
      </font>
      <border/>
    </dxf>
    <dxf>
      <font>
        <b/>
        <i val="0"/>
        <color rgb="FF0000D4"/>
      </font>
      <border/>
    </dxf>
    <dxf>
      <font>
        <b/>
        <i val="0"/>
      </font>
      <fill>
        <patternFill>
          <bgColor rgb="FFDD080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238125</xdr:colOff>
      <xdr:row>4</xdr:row>
      <xdr:rowOff>76200</xdr:rowOff>
    </xdr:from>
    <xdr:to>
      <xdr:col>19</xdr:col>
      <xdr:colOff>733425</xdr:colOff>
      <xdr:row>10</xdr:row>
      <xdr:rowOff>161925</xdr:rowOff>
    </xdr:to>
    <xdr:sp>
      <xdr:nvSpPr>
        <xdr:cNvPr id="1" name="四角形吹き出し 1"/>
        <xdr:cNvSpPr>
          <a:spLocks/>
        </xdr:cNvSpPr>
      </xdr:nvSpPr>
      <xdr:spPr>
        <a:xfrm>
          <a:off x="9182100" y="1238250"/>
          <a:ext cx="3467100" cy="1685925"/>
        </a:xfrm>
        <a:prstGeom prst="wedgeRectCallout">
          <a:avLst>
            <a:gd name="adj1" fmla="val -162217"/>
            <a:gd name="adj2" fmla="val -424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409575</xdr:colOff>
      <xdr:row>5</xdr:row>
      <xdr:rowOff>19050</xdr:rowOff>
    </xdr:from>
    <xdr:to>
      <xdr:col>19</xdr:col>
      <xdr:colOff>609600</xdr:colOff>
      <xdr:row>10</xdr:row>
      <xdr:rowOff>38100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9353550" y="1447800"/>
          <a:ext cx="3171825" cy="1352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（棄権）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OUT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に入力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WD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（途中欠場）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を入力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途中棄権　）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DQ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失格　）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45</xdr:row>
      <xdr:rowOff>47625</xdr:rowOff>
    </xdr:from>
    <xdr:to>
      <xdr:col>32</xdr:col>
      <xdr:colOff>0</xdr:colOff>
      <xdr:row>49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53250" y="9115425"/>
          <a:ext cx="0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大会データ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１，コース　千葉県・多古カントリークラブ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２，日時　　平成１７年１１月　１日（火）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３，天候　　晴れ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４，風　　　東北東４．３ｍ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５，気温　　１５．８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℃
</a:t>
          </a:r>
        </a:p>
      </xdr:txBody>
    </xdr:sp>
    <xdr:clientData/>
  </xdr:twoCellAnchor>
  <xdr:twoCellAnchor>
    <xdr:from>
      <xdr:col>32</xdr:col>
      <xdr:colOff>0</xdr:colOff>
      <xdr:row>95</xdr:row>
      <xdr:rowOff>47625</xdr:rowOff>
    </xdr:from>
    <xdr:to>
      <xdr:col>32</xdr:col>
      <xdr:colOff>0</xdr:colOff>
      <xdr:row>99</xdr:row>
      <xdr:rowOff>161925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953250" y="19116675"/>
          <a:ext cx="0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大会データ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１，コース　千葉県・多古カントリークラブ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２，日時　　平成１７年１１月　１日（火）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３，天候　　晴れ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４，風　　　東北東４．３ｍ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５，気温　　１５．８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41"/>
  <sheetViews>
    <sheetView tabSelected="1" zoomScalePageLayoutView="0" workbookViewId="0" topLeftCell="A1">
      <pane xSplit="10" ySplit="2" topLeftCell="K115" activePane="bottomRight" state="frozen"/>
      <selection pane="topLeft" activeCell="A1" sqref="A1"/>
      <selection pane="topRight" activeCell="K1" sqref="K1"/>
      <selection pane="bottomLeft" activeCell="A3" sqref="A3"/>
      <selection pane="bottomRight" activeCell="J76" sqref="J76:J122"/>
    </sheetView>
  </sheetViews>
  <sheetFormatPr defaultColWidth="13.00390625" defaultRowHeight="13.5"/>
  <cols>
    <col min="1" max="5" width="4.625" style="1" customWidth="1"/>
    <col min="6" max="6" width="3.50390625" style="1" customWidth="1"/>
    <col min="7" max="7" width="14.375" style="66" bestFit="1" customWidth="1"/>
    <col min="8" max="8" width="5.875" style="66" customWidth="1"/>
    <col min="9" max="9" width="14.125" style="66" bestFit="1" customWidth="1"/>
    <col min="10" max="10" width="3.50390625" style="1" customWidth="1"/>
    <col min="11" max="13" width="4.625" style="18" customWidth="1"/>
    <col min="14" max="16384" width="13.00390625" style="1" customWidth="1"/>
  </cols>
  <sheetData>
    <row r="1" spans="1:13" s="60" customFormat="1" ht="27.75" customHeight="1" thickBot="1">
      <c r="A1" s="129" t="s">
        <v>0</v>
      </c>
      <c r="B1" s="129"/>
      <c r="C1" s="129"/>
      <c r="D1" s="129"/>
      <c r="E1" s="129"/>
      <c r="F1" s="129"/>
      <c r="G1" s="75" t="s">
        <v>12</v>
      </c>
      <c r="H1" s="61"/>
      <c r="I1" s="67"/>
      <c r="J1" s="58"/>
      <c r="K1" s="59"/>
      <c r="L1" s="59"/>
      <c r="M1" s="59"/>
    </row>
    <row r="2" spans="1:15" s="57" customFormat="1" ht="21.75" customHeight="1" thickBot="1">
      <c r="A2" s="51" t="s">
        <v>1</v>
      </c>
      <c r="B2" s="52" t="s">
        <v>10</v>
      </c>
      <c r="C2" s="51" t="s">
        <v>11</v>
      </c>
      <c r="D2" s="52" t="s">
        <v>2</v>
      </c>
      <c r="E2" s="52" t="s">
        <v>3</v>
      </c>
      <c r="F2" s="53" t="s">
        <v>26</v>
      </c>
      <c r="G2" s="76" t="s">
        <v>4</v>
      </c>
      <c r="H2" s="62" t="s">
        <v>9</v>
      </c>
      <c r="I2" s="68" t="s">
        <v>5</v>
      </c>
      <c r="J2" s="54" t="s">
        <v>6</v>
      </c>
      <c r="K2" s="55" t="s">
        <v>25</v>
      </c>
      <c r="L2" s="55" t="s">
        <v>27</v>
      </c>
      <c r="M2" s="56" t="s">
        <v>7</v>
      </c>
      <c r="N2" s="57" t="s">
        <v>36</v>
      </c>
      <c r="O2" s="57" t="s">
        <v>37</v>
      </c>
    </row>
    <row r="3" spans="1:15" ht="21">
      <c r="A3" s="2">
        <v>1</v>
      </c>
      <c r="B3" s="19">
        <f aca="true" t="shared" si="0" ref="B3:B34">RANK(N3,$N$3:$N$158,1)</f>
        <v>31</v>
      </c>
      <c r="C3" s="2">
        <v>74</v>
      </c>
      <c r="D3" s="3">
        <v>11</v>
      </c>
      <c r="E3" s="3"/>
      <c r="F3" s="23"/>
      <c r="G3" s="125" t="s">
        <v>52</v>
      </c>
      <c r="H3" s="63" t="s">
        <v>38</v>
      </c>
      <c r="I3" s="125" t="s">
        <v>102</v>
      </c>
      <c r="J3" s="126" t="s">
        <v>47</v>
      </c>
      <c r="K3" s="113"/>
      <c r="L3" s="112"/>
      <c r="M3" s="29">
        <f aca="true" t="shared" si="1" ref="M3:M34">IF(COUNT(K3:L3)=2,K3+L3,400)</f>
        <v>400</v>
      </c>
      <c r="N3" s="1">
        <f aca="true" t="shared" si="2" ref="N3:N34">M3+L3*0.01+D3*0.000001</f>
        <v>400.000011</v>
      </c>
      <c r="O3" s="1">
        <f aca="true" t="shared" si="3" ref="O3:O34">RANK(M3,$M$3:$M$201,1)</f>
        <v>1</v>
      </c>
    </row>
    <row r="4" spans="1:15" ht="21" customHeight="1">
      <c r="A4" s="2">
        <v>2</v>
      </c>
      <c r="B4" s="19">
        <f t="shared" si="0"/>
        <v>33</v>
      </c>
      <c r="C4" s="2">
        <v>78</v>
      </c>
      <c r="D4" s="3">
        <v>13</v>
      </c>
      <c r="E4" s="3"/>
      <c r="F4" s="23"/>
      <c r="G4" s="63" t="s">
        <v>72</v>
      </c>
      <c r="H4" s="63" t="s">
        <v>38</v>
      </c>
      <c r="I4" s="63" t="s">
        <v>57</v>
      </c>
      <c r="J4" s="126" t="s">
        <v>47</v>
      </c>
      <c r="K4" s="5"/>
      <c r="L4" s="4"/>
      <c r="M4" s="29">
        <f t="shared" si="1"/>
        <v>400</v>
      </c>
      <c r="N4" s="1">
        <f t="shared" si="2"/>
        <v>400.000013</v>
      </c>
      <c r="O4" s="1">
        <f t="shared" si="3"/>
        <v>1</v>
      </c>
    </row>
    <row r="5" spans="1:15" ht="21">
      <c r="A5" s="2">
        <v>3</v>
      </c>
      <c r="B5" s="19">
        <f t="shared" si="0"/>
        <v>32</v>
      </c>
      <c r="C5" s="2">
        <v>85</v>
      </c>
      <c r="D5" s="3">
        <v>12</v>
      </c>
      <c r="E5" s="3"/>
      <c r="F5" s="23"/>
      <c r="G5" s="125" t="s">
        <v>73</v>
      </c>
      <c r="H5" s="63" t="s">
        <v>38</v>
      </c>
      <c r="I5" s="125" t="s">
        <v>55</v>
      </c>
      <c r="J5" s="24" t="s">
        <v>47</v>
      </c>
      <c r="K5" s="5"/>
      <c r="L5" s="4"/>
      <c r="M5" s="29">
        <f t="shared" si="1"/>
        <v>400</v>
      </c>
      <c r="N5" s="1">
        <f t="shared" si="2"/>
        <v>400.000012</v>
      </c>
      <c r="O5" s="1">
        <f t="shared" si="3"/>
        <v>1</v>
      </c>
    </row>
    <row r="6" spans="1:15" ht="21">
      <c r="A6" s="2">
        <v>4</v>
      </c>
      <c r="B6" s="19">
        <f t="shared" si="0"/>
        <v>34</v>
      </c>
      <c r="C6" s="2">
        <v>95</v>
      </c>
      <c r="D6" s="3">
        <v>14</v>
      </c>
      <c r="E6" s="3"/>
      <c r="F6" s="23"/>
      <c r="G6" s="125" t="s">
        <v>76</v>
      </c>
      <c r="H6" s="63" t="s">
        <v>38</v>
      </c>
      <c r="I6" s="125" t="s">
        <v>56</v>
      </c>
      <c r="J6" s="24" t="s">
        <v>47</v>
      </c>
      <c r="K6" s="5"/>
      <c r="L6" s="4"/>
      <c r="M6" s="29">
        <f t="shared" si="1"/>
        <v>400</v>
      </c>
      <c r="N6" s="1">
        <f t="shared" si="2"/>
        <v>400.000014</v>
      </c>
      <c r="O6" s="1">
        <f t="shared" si="3"/>
        <v>1</v>
      </c>
    </row>
    <row r="7" spans="1:15" ht="21">
      <c r="A7" s="2">
        <v>5</v>
      </c>
      <c r="B7" s="19">
        <f t="shared" si="0"/>
        <v>35</v>
      </c>
      <c r="C7" s="2">
        <v>75</v>
      </c>
      <c r="D7" s="3">
        <v>21</v>
      </c>
      <c r="E7" s="3"/>
      <c r="F7" s="23"/>
      <c r="G7" s="125" t="s">
        <v>71</v>
      </c>
      <c r="H7" s="63" t="s">
        <v>38</v>
      </c>
      <c r="I7" s="125" t="s">
        <v>102</v>
      </c>
      <c r="J7" s="126" t="s">
        <v>47</v>
      </c>
      <c r="K7" s="111"/>
      <c r="L7" s="112"/>
      <c r="M7" s="29">
        <f t="shared" si="1"/>
        <v>400</v>
      </c>
      <c r="N7" s="1">
        <f t="shared" si="2"/>
        <v>400.000021</v>
      </c>
      <c r="O7" s="1">
        <f t="shared" si="3"/>
        <v>1</v>
      </c>
    </row>
    <row r="8" spans="1:15" ht="21" customHeight="1">
      <c r="A8" s="2">
        <v>6</v>
      </c>
      <c r="B8" s="19">
        <f t="shared" si="0"/>
        <v>37</v>
      </c>
      <c r="C8" s="2">
        <v>78</v>
      </c>
      <c r="D8" s="3">
        <v>23</v>
      </c>
      <c r="E8" s="3"/>
      <c r="F8" s="23"/>
      <c r="G8" s="125" t="s">
        <v>63</v>
      </c>
      <c r="H8" s="63" t="s">
        <v>38</v>
      </c>
      <c r="I8" s="63" t="s">
        <v>57</v>
      </c>
      <c r="J8" s="126" t="s">
        <v>47</v>
      </c>
      <c r="K8" s="5"/>
      <c r="L8" s="4"/>
      <c r="M8" s="29">
        <f t="shared" si="1"/>
        <v>400</v>
      </c>
      <c r="N8" s="1">
        <f t="shared" si="2"/>
        <v>400.000023</v>
      </c>
      <c r="O8" s="1">
        <f t="shared" si="3"/>
        <v>1</v>
      </c>
    </row>
    <row r="9" spans="1:15" ht="21">
      <c r="A9" s="2">
        <v>7</v>
      </c>
      <c r="B9" s="19">
        <f t="shared" si="0"/>
        <v>36</v>
      </c>
      <c r="C9" s="2"/>
      <c r="D9" s="3">
        <v>22</v>
      </c>
      <c r="E9" s="3"/>
      <c r="F9" s="23"/>
      <c r="G9" s="125" t="s">
        <v>77</v>
      </c>
      <c r="H9" s="63" t="s">
        <v>38</v>
      </c>
      <c r="I9" s="125" t="s">
        <v>55</v>
      </c>
      <c r="J9" s="24" t="s">
        <v>47</v>
      </c>
      <c r="K9" s="5"/>
      <c r="L9" s="4"/>
      <c r="M9" s="29">
        <f t="shared" si="1"/>
        <v>400</v>
      </c>
      <c r="N9" s="1">
        <f t="shared" si="2"/>
        <v>400.000022</v>
      </c>
      <c r="O9" s="1">
        <f t="shared" si="3"/>
        <v>1</v>
      </c>
    </row>
    <row r="10" spans="1:15" ht="21" customHeight="1">
      <c r="A10" s="2">
        <v>8</v>
      </c>
      <c r="B10" s="19">
        <f t="shared" si="0"/>
        <v>38</v>
      </c>
      <c r="C10" s="2">
        <v>95</v>
      </c>
      <c r="D10" s="3">
        <v>24</v>
      </c>
      <c r="E10" s="3"/>
      <c r="F10" s="23"/>
      <c r="G10" s="125" t="s">
        <v>104</v>
      </c>
      <c r="H10" s="63" t="s">
        <v>38</v>
      </c>
      <c r="I10" s="125" t="s">
        <v>56</v>
      </c>
      <c r="J10" s="24" t="s">
        <v>40</v>
      </c>
      <c r="K10" s="5"/>
      <c r="L10" s="4"/>
      <c r="M10" s="29">
        <f t="shared" si="1"/>
        <v>400</v>
      </c>
      <c r="N10" s="1">
        <f t="shared" si="2"/>
        <v>400.000024</v>
      </c>
      <c r="O10" s="1">
        <f t="shared" si="3"/>
        <v>1</v>
      </c>
    </row>
    <row r="11" spans="1:15" ht="21">
      <c r="A11" s="2">
        <v>9</v>
      </c>
      <c r="B11" s="19">
        <f t="shared" si="0"/>
        <v>39</v>
      </c>
      <c r="C11" s="2"/>
      <c r="D11" s="3">
        <v>31</v>
      </c>
      <c r="E11" s="3"/>
      <c r="F11" s="23"/>
      <c r="G11" s="125" t="s">
        <v>101</v>
      </c>
      <c r="H11" s="63" t="s">
        <v>38</v>
      </c>
      <c r="I11" s="125" t="s">
        <v>102</v>
      </c>
      <c r="J11" s="24" t="s">
        <v>40</v>
      </c>
      <c r="K11" s="111"/>
      <c r="L11" s="112"/>
      <c r="M11" s="29">
        <f t="shared" si="1"/>
        <v>400</v>
      </c>
      <c r="N11" s="1">
        <f t="shared" si="2"/>
        <v>400.000031</v>
      </c>
      <c r="O11" s="1">
        <f t="shared" si="3"/>
        <v>1</v>
      </c>
    </row>
    <row r="12" spans="1:15" ht="21">
      <c r="A12" s="10">
        <v>10</v>
      </c>
      <c r="B12" s="21">
        <f t="shared" si="0"/>
        <v>41</v>
      </c>
      <c r="C12" s="10">
        <v>80</v>
      </c>
      <c r="D12" s="11">
        <v>33</v>
      </c>
      <c r="E12" s="11"/>
      <c r="F12" s="25"/>
      <c r="G12" s="127" t="s">
        <v>103</v>
      </c>
      <c r="H12" s="64" t="s">
        <v>38</v>
      </c>
      <c r="I12" s="64" t="s">
        <v>57</v>
      </c>
      <c r="J12" s="26" t="s">
        <v>47</v>
      </c>
      <c r="K12" s="13"/>
      <c r="L12" s="12"/>
      <c r="M12" s="30">
        <f t="shared" si="1"/>
        <v>400</v>
      </c>
      <c r="N12" s="1">
        <f t="shared" si="2"/>
        <v>400.000033</v>
      </c>
      <c r="O12" s="1">
        <f t="shared" si="3"/>
        <v>1</v>
      </c>
    </row>
    <row r="13" spans="1:15" ht="21" customHeight="1">
      <c r="A13" s="2">
        <v>11</v>
      </c>
      <c r="B13" s="19">
        <f t="shared" si="0"/>
        <v>40</v>
      </c>
      <c r="C13" s="2">
        <v>90</v>
      </c>
      <c r="D13" s="3">
        <v>32</v>
      </c>
      <c r="E13" s="3"/>
      <c r="F13" s="23"/>
      <c r="G13" s="125" t="s">
        <v>99</v>
      </c>
      <c r="H13" s="63" t="s">
        <v>38</v>
      </c>
      <c r="I13" s="125" t="s">
        <v>55</v>
      </c>
      <c r="J13" s="24" t="s">
        <v>47</v>
      </c>
      <c r="K13" s="5"/>
      <c r="L13" s="4"/>
      <c r="M13" s="29">
        <f t="shared" si="1"/>
        <v>400</v>
      </c>
      <c r="N13" s="1">
        <f t="shared" si="2"/>
        <v>400.000032</v>
      </c>
      <c r="O13" s="1">
        <f t="shared" si="3"/>
        <v>1</v>
      </c>
    </row>
    <row r="14" spans="1:15" ht="21">
      <c r="A14" s="2">
        <v>12</v>
      </c>
      <c r="B14" s="19">
        <f t="shared" si="0"/>
        <v>42</v>
      </c>
      <c r="C14" s="2">
        <v>100</v>
      </c>
      <c r="D14" s="3">
        <v>34</v>
      </c>
      <c r="E14" s="3"/>
      <c r="F14" s="23"/>
      <c r="G14" s="125" t="s">
        <v>105</v>
      </c>
      <c r="H14" s="63" t="s">
        <v>38</v>
      </c>
      <c r="I14" s="125" t="s">
        <v>106</v>
      </c>
      <c r="J14" s="126" t="s">
        <v>40</v>
      </c>
      <c r="K14" s="5"/>
      <c r="L14" s="4"/>
      <c r="M14" s="29">
        <f t="shared" si="1"/>
        <v>400</v>
      </c>
      <c r="N14" s="1">
        <f t="shared" si="2"/>
        <v>400.000034</v>
      </c>
      <c r="O14" s="1">
        <f t="shared" si="3"/>
        <v>1</v>
      </c>
    </row>
    <row r="15" spans="1:15" ht="21">
      <c r="A15" s="2">
        <v>13</v>
      </c>
      <c r="B15" s="19">
        <f t="shared" si="0"/>
        <v>43</v>
      </c>
      <c r="C15" s="2">
        <v>77</v>
      </c>
      <c r="D15" s="3">
        <v>41</v>
      </c>
      <c r="E15" s="3"/>
      <c r="F15" s="23"/>
      <c r="G15" s="125" t="s">
        <v>66</v>
      </c>
      <c r="H15" s="63" t="s">
        <v>38</v>
      </c>
      <c r="I15" s="125" t="s">
        <v>102</v>
      </c>
      <c r="J15" s="24" t="s">
        <v>47</v>
      </c>
      <c r="K15" s="111"/>
      <c r="L15" s="112"/>
      <c r="M15" s="29">
        <f t="shared" si="1"/>
        <v>400</v>
      </c>
      <c r="N15" s="1">
        <f t="shared" si="2"/>
        <v>400.000041</v>
      </c>
      <c r="O15" s="1">
        <f t="shared" si="3"/>
        <v>1</v>
      </c>
    </row>
    <row r="16" spans="1:15" ht="21">
      <c r="A16" s="2">
        <v>14</v>
      </c>
      <c r="B16" s="19">
        <f t="shared" si="0"/>
        <v>45</v>
      </c>
      <c r="C16" s="2">
        <v>80</v>
      </c>
      <c r="D16" s="3">
        <v>43</v>
      </c>
      <c r="E16" s="3"/>
      <c r="F16" s="23"/>
      <c r="G16" s="125" t="s">
        <v>75</v>
      </c>
      <c r="H16" s="63" t="s">
        <v>38</v>
      </c>
      <c r="I16" s="63" t="s">
        <v>57</v>
      </c>
      <c r="J16" s="24" t="s">
        <v>47</v>
      </c>
      <c r="K16" s="5"/>
      <c r="L16" s="4"/>
      <c r="M16" s="29">
        <f t="shared" si="1"/>
        <v>400</v>
      </c>
      <c r="N16" s="1">
        <f t="shared" si="2"/>
        <v>400.000043</v>
      </c>
      <c r="O16" s="1">
        <f t="shared" si="3"/>
        <v>1</v>
      </c>
    </row>
    <row r="17" spans="1:15" ht="21">
      <c r="A17" s="2">
        <v>15</v>
      </c>
      <c r="B17" s="19">
        <f t="shared" si="0"/>
        <v>44</v>
      </c>
      <c r="C17" s="2">
        <v>90</v>
      </c>
      <c r="D17" s="3">
        <v>42</v>
      </c>
      <c r="E17" s="3"/>
      <c r="F17" s="23"/>
      <c r="G17" s="63"/>
      <c r="H17" s="63" t="s">
        <v>38</v>
      </c>
      <c r="I17" s="63"/>
      <c r="J17" s="24" t="s">
        <v>47</v>
      </c>
      <c r="K17" s="5"/>
      <c r="L17" s="4"/>
      <c r="M17" s="29">
        <f t="shared" si="1"/>
        <v>400</v>
      </c>
      <c r="N17" s="1">
        <f t="shared" si="2"/>
        <v>400.000042</v>
      </c>
      <c r="O17" s="1">
        <f t="shared" si="3"/>
        <v>1</v>
      </c>
    </row>
    <row r="18" spans="1:15" ht="21">
      <c r="A18" s="2">
        <v>16</v>
      </c>
      <c r="B18" s="19">
        <f t="shared" si="0"/>
        <v>46</v>
      </c>
      <c r="C18" s="2">
        <v>100</v>
      </c>
      <c r="D18" s="3">
        <v>44</v>
      </c>
      <c r="E18" s="3"/>
      <c r="F18" s="23"/>
      <c r="G18" s="125" t="s">
        <v>107</v>
      </c>
      <c r="H18" s="63" t="s">
        <v>38</v>
      </c>
      <c r="I18" s="125" t="s">
        <v>106</v>
      </c>
      <c r="J18" s="24" t="s">
        <v>47</v>
      </c>
      <c r="K18" s="5"/>
      <c r="L18" s="4"/>
      <c r="M18" s="29">
        <f t="shared" si="1"/>
        <v>400</v>
      </c>
      <c r="N18" s="1">
        <f t="shared" si="2"/>
        <v>400.000044</v>
      </c>
      <c r="O18" s="1">
        <f t="shared" si="3"/>
        <v>1</v>
      </c>
    </row>
    <row r="19" spans="1:15" ht="21">
      <c r="A19" s="2">
        <v>17</v>
      </c>
      <c r="B19" s="19">
        <f t="shared" si="0"/>
        <v>47</v>
      </c>
      <c r="C19" s="2">
        <v>78</v>
      </c>
      <c r="D19" s="3">
        <v>51</v>
      </c>
      <c r="E19" s="3"/>
      <c r="F19" s="23"/>
      <c r="G19" s="125" t="s">
        <v>64</v>
      </c>
      <c r="H19" s="63" t="s">
        <v>38</v>
      </c>
      <c r="I19" s="109" t="s">
        <v>50</v>
      </c>
      <c r="J19" s="24" t="s">
        <v>48</v>
      </c>
      <c r="K19" s="5"/>
      <c r="L19" s="4"/>
      <c r="M19" s="29">
        <f t="shared" si="1"/>
        <v>400</v>
      </c>
      <c r="N19" s="1">
        <f t="shared" si="2"/>
        <v>400.000051</v>
      </c>
      <c r="O19" s="1">
        <f t="shared" si="3"/>
        <v>1</v>
      </c>
    </row>
    <row r="20" spans="1:15" ht="21">
      <c r="A20" s="2">
        <v>18</v>
      </c>
      <c r="B20" s="19">
        <f t="shared" si="0"/>
        <v>48</v>
      </c>
      <c r="C20" s="2">
        <v>82</v>
      </c>
      <c r="D20" s="3">
        <v>52</v>
      </c>
      <c r="E20" s="3"/>
      <c r="F20" s="23"/>
      <c r="G20" s="125" t="s">
        <v>110</v>
      </c>
      <c r="H20" s="63" t="s">
        <v>38</v>
      </c>
      <c r="I20" s="125" t="s">
        <v>111</v>
      </c>
      <c r="J20" s="126" t="s">
        <v>40</v>
      </c>
      <c r="K20" s="5"/>
      <c r="L20" s="4"/>
      <c r="M20" s="29">
        <f t="shared" si="1"/>
        <v>400</v>
      </c>
      <c r="N20" s="1">
        <f t="shared" si="2"/>
        <v>400.000052</v>
      </c>
      <c r="O20" s="1">
        <f t="shared" si="3"/>
        <v>1</v>
      </c>
    </row>
    <row r="21" spans="1:15" ht="21">
      <c r="A21" s="2">
        <v>19</v>
      </c>
      <c r="B21" s="19">
        <f t="shared" si="0"/>
        <v>49</v>
      </c>
      <c r="C21" s="2">
        <v>105</v>
      </c>
      <c r="D21" s="3">
        <v>53</v>
      </c>
      <c r="E21" s="3"/>
      <c r="F21" s="23"/>
      <c r="G21" s="125" t="s">
        <v>114</v>
      </c>
      <c r="H21" s="63" t="s">
        <v>38</v>
      </c>
      <c r="I21" s="63" t="s">
        <v>58</v>
      </c>
      <c r="J21" s="126" t="s">
        <v>47</v>
      </c>
      <c r="K21" s="5"/>
      <c r="L21" s="4"/>
      <c r="M21" s="29">
        <f t="shared" si="1"/>
        <v>400</v>
      </c>
      <c r="N21" s="1">
        <f t="shared" si="2"/>
        <v>400.000053</v>
      </c>
      <c r="O21" s="1">
        <f t="shared" si="3"/>
        <v>1</v>
      </c>
    </row>
    <row r="22" spans="1:15" ht="21" customHeight="1">
      <c r="A22" s="10">
        <v>20</v>
      </c>
      <c r="B22" s="21">
        <f t="shared" si="0"/>
        <v>50</v>
      </c>
      <c r="C22" s="10">
        <v>80</v>
      </c>
      <c r="D22" s="11">
        <v>54</v>
      </c>
      <c r="E22" s="11"/>
      <c r="F22" s="25"/>
      <c r="G22" s="127" t="s">
        <v>60</v>
      </c>
      <c r="H22" s="64" t="s">
        <v>38</v>
      </c>
      <c r="I22" s="127" t="s">
        <v>84</v>
      </c>
      <c r="J22" s="26" t="s">
        <v>40</v>
      </c>
      <c r="K22" s="13"/>
      <c r="L22" s="12"/>
      <c r="M22" s="30">
        <f t="shared" si="1"/>
        <v>400</v>
      </c>
      <c r="N22" s="1">
        <f t="shared" si="2"/>
        <v>400.000054</v>
      </c>
      <c r="O22" s="1">
        <f t="shared" si="3"/>
        <v>1</v>
      </c>
    </row>
    <row r="23" spans="1:15" ht="21">
      <c r="A23" s="2">
        <v>21</v>
      </c>
      <c r="B23" s="19">
        <f t="shared" si="0"/>
        <v>51</v>
      </c>
      <c r="C23" s="2">
        <v>81</v>
      </c>
      <c r="D23" s="3">
        <v>61</v>
      </c>
      <c r="E23" s="3"/>
      <c r="F23" s="23"/>
      <c r="G23" s="63" t="s">
        <v>74</v>
      </c>
      <c r="H23" s="63" t="s">
        <v>38</v>
      </c>
      <c r="I23" s="63" t="s">
        <v>50</v>
      </c>
      <c r="J23" s="126" t="s">
        <v>48</v>
      </c>
      <c r="K23" s="5"/>
      <c r="L23" s="4"/>
      <c r="M23" s="29">
        <f t="shared" si="1"/>
        <v>400</v>
      </c>
      <c r="N23" s="1">
        <f t="shared" si="2"/>
        <v>400.000061</v>
      </c>
      <c r="O23" s="1">
        <f t="shared" si="3"/>
        <v>1</v>
      </c>
    </row>
    <row r="24" spans="1:15" ht="21">
      <c r="A24" s="2">
        <v>22</v>
      </c>
      <c r="B24" s="19">
        <f t="shared" si="0"/>
        <v>52</v>
      </c>
      <c r="C24" s="2">
        <v>90</v>
      </c>
      <c r="D24" s="3">
        <v>62</v>
      </c>
      <c r="E24" s="3"/>
      <c r="F24" s="23"/>
      <c r="G24" s="125" t="s">
        <v>97</v>
      </c>
      <c r="H24" s="63" t="s">
        <v>38</v>
      </c>
      <c r="I24" s="125" t="s">
        <v>111</v>
      </c>
      <c r="J24" s="126" t="s">
        <v>48</v>
      </c>
      <c r="K24" s="5"/>
      <c r="L24" s="4"/>
      <c r="M24" s="29">
        <f t="shared" si="1"/>
        <v>400</v>
      </c>
      <c r="N24" s="1">
        <f t="shared" si="2"/>
        <v>400.000062</v>
      </c>
      <c r="O24" s="1">
        <f t="shared" si="3"/>
        <v>1</v>
      </c>
    </row>
    <row r="25" spans="1:15" ht="21">
      <c r="A25" s="2">
        <v>23</v>
      </c>
      <c r="B25" s="19">
        <f t="shared" si="0"/>
        <v>53</v>
      </c>
      <c r="C25" s="2">
        <v>110</v>
      </c>
      <c r="D25" s="3">
        <v>63</v>
      </c>
      <c r="E25" s="3"/>
      <c r="F25" s="23"/>
      <c r="G25" s="125" t="s">
        <v>115</v>
      </c>
      <c r="H25" s="63" t="s">
        <v>38</v>
      </c>
      <c r="I25" s="63" t="s">
        <v>58</v>
      </c>
      <c r="J25" s="126" t="s">
        <v>40</v>
      </c>
      <c r="K25" s="5"/>
      <c r="L25" s="4"/>
      <c r="M25" s="29">
        <f t="shared" si="1"/>
        <v>400</v>
      </c>
      <c r="N25" s="1">
        <f t="shared" si="2"/>
        <v>400.000063</v>
      </c>
      <c r="O25" s="1">
        <f t="shared" si="3"/>
        <v>1</v>
      </c>
    </row>
    <row r="26" spans="1:15" ht="21" customHeight="1">
      <c r="A26" s="2">
        <v>24</v>
      </c>
      <c r="B26" s="19">
        <f t="shared" si="0"/>
        <v>54</v>
      </c>
      <c r="C26" s="2">
        <v>86</v>
      </c>
      <c r="D26" s="3">
        <v>64</v>
      </c>
      <c r="E26" s="3"/>
      <c r="F26" s="23"/>
      <c r="G26" s="125" t="s">
        <v>95</v>
      </c>
      <c r="H26" s="63" t="s">
        <v>38</v>
      </c>
      <c r="I26" s="125" t="s">
        <v>84</v>
      </c>
      <c r="J26" s="24" t="s">
        <v>47</v>
      </c>
      <c r="K26" s="5"/>
      <c r="L26" s="4"/>
      <c r="M26" s="29">
        <f t="shared" si="1"/>
        <v>400</v>
      </c>
      <c r="N26" s="1">
        <f t="shared" si="2"/>
        <v>400.000064</v>
      </c>
      <c r="O26" s="1">
        <f t="shared" si="3"/>
        <v>1</v>
      </c>
    </row>
    <row r="27" spans="1:15" ht="21">
      <c r="A27" s="2">
        <v>25</v>
      </c>
      <c r="B27" s="19">
        <f t="shared" si="0"/>
        <v>55</v>
      </c>
      <c r="C27" s="2">
        <v>75</v>
      </c>
      <c r="D27" s="3">
        <v>71</v>
      </c>
      <c r="E27" s="3"/>
      <c r="F27" s="23"/>
      <c r="G27" s="125" t="s">
        <v>108</v>
      </c>
      <c r="H27" s="63" t="s">
        <v>38</v>
      </c>
      <c r="I27" s="63" t="s">
        <v>50</v>
      </c>
      <c r="J27" s="126" t="s">
        <v>40</v>
      </c>
      <c r="K27" s="5"/>
      <c r="L27" s="4"/>
      <c r="M27" s="29">
        <f t="shared" si="1"/>
        <v>400</v>
      </c>
      <c r="N27" s="1">
        <f t="shared" si="2"/>
        <v>400.000071</v>
      </c>
      <c r="O27" s="1">
        <f t="shared" si="3"/>
        <v>1</v>
      </c>
    </row>
    <row r="28" spans="1:15" ht="21">
      <c r="A28" s="2">
        <v>26</v>
      </c>
      <c r="B28" s="19">
        <f t="shared" si="0"/>
        <v>56</v>
      </c>
      <c r="C28" s="2">
        <v>76</v>
      </c>
      <c r="D28" s="3">
        <v>72</v>
      </c>
      <c r="E28" s="3"/>
      <c r="F28" s="23"/>
      <c r="G28" s="125" t="s">
        <v>112</v>
      </c>
      <c r="H28" s="63" t="s">
        <v>38</v>
      </c>
      <c r="I28" s="125" t="s">
        <v>113</v>
      </c>
      <c r="J28" s="126" t="s">
        <v>40</v>
      </c>
      <c r="K28" s="5"/>
      <c r="L28" s="4"/>
      <c r="M28" s="29">
        <f t="shared" si="1"/>
        <v>400</v>
      </c>
      <c r="N28" s="1">
        <f t="shared" si="2"/>
        <v>400.000072</v>
      </c>
      <c r="O28" s="1">
        <f t="shared" si="3"/>
        <v>1</v>
      </c>
    </row>
    <row r="29" spans="1:15" ht="21">
      <c r="A29" s="2">
        <v>27</v>
      </c>
      <c r="B29" s="19">
        <f t="shared" si="0"/>
        <v>57</v>
      </c>
      <c r="C29" s="2">
        <v>78</v>
      </c>
      <c r="D29" s="3">
        <v>73</v>
      </c>
      <c r="E29" s="3"/>
      <c r="F29" s="23"/>
      <c r="G29" s="125" t="s">
        <v>116</v>
      </c>
      <c r="H29" s="63" t="s">
        <v>38</v>
      </c>
      <c r="I29" s="109" t="s">
        <v>58</v>
      </c>
      <c r="J29" s="126" t="s">
        <v>40</v>
      </c>
      <c r="K29" s="5"/>
      <c r="L29" s="4"/>
      <c r="M29" s="29">
        <f t="shared" si="1"/>
        <v>400</v>
      </c>
      <c r="N29" s="1">
        <f t="shared" si="2"/>
        <v>400.000073</v>
      </c>
      <c r="O29" s="1">
        <f t="shared" si="3"/>
        <v>1</v>
      </c>
    </row>
    <row r="30" spans="1:15" ht="21" customHeight="1">
      <c r="A30" s="2">
        <v>28</v>
      </c>
      <c r="B30" s="19">
        <f t="shared" si="0"/>
        <v>58</v>
      </c>
      <c r="C30" s="2">
        <v>95</v>
      </c>
      <c r="D30" s="3">
        <v>74</v>
      </c>
      <c r="E30" s="3"/>
      <c r="F30" s="23"/>
      <c r="G30" s="125" t="s">
        <v>65</v>
      </c>
      <c r="H30" s="63" t="s">
        <v>38</v>
      </c>
      <c r="I30" s="125" t="s">
        <v>118</v>
      </c>
      <c r="J30" s="126" t="s">
        <v>40</v>
      </c>
      <c r="K30" s="5"/>
      <c r="L30" s="4"/>
      <c r="M30" s="29">
        <f t="shared" si="1"/>
        <v>400</v>
      </c>
      <c r="N30" s="1">
        <f t="shared" si="2"/>
        <v>400.000074</v>
      </c>
      <c r="O30" s="1">
        <f t="shared" si="3"/>
        <v>1</v>
      </c>
    </row>
    <row r="31" spans="1:15" ht="21">
      <c r="A31" s="2">
        <v>29</v>
      </c>
      <c r="B31" s="19">
        <f t="shared" si="0"/>
        <v>59</v>
      </c>
      <c r="C31" s="2">
        <v>85</v>
      </c>
      <c r="D31" s="3">
        <v>81</v>
      </c>
      <c r="E31" s="3"/>
      <c r="F31" s="23"/>
      <c r="G31" s="125" t="s">
        <v>109</v>
      </c>
      <c r="H31" s="63" t="s">
        <v>38</v>
      </c>
      <c r="I31" s="63" t="s">
        <v>50</v>
      </c>
      <c r="J31" s="126" t="s">
        <v>40</v>
      </c>
      <c r="K31" s="5"/>
      <c r="L31" s="4"/>
      <c r="M31" s="29">
        <f t="shared" si="1"/>
        <v>400</v>
      </c>
      <c r="N31" s="1">
        <f t="shared" si="2"/>
        <v>400.000081</v>
      </c>
      <c r="O31" s="1">
        <f t="shared" si="3"/>
        <v>1</v>
      </c>
    </row>
    <row r="32" spans="1:15" ht="21">
      <c r="A32" s="2">
        <v>30</v>
      </c>
      <c r="B32" s="19">
        <f t="shared" si="0"/>
        <v>60</v>
      </c>
      <c r="C32" s="2">
        <v>89</v>
      </c>
      <c r="D32" s="3">
        <v>82</v>
      </c>
      <c r="E32" s="3"/>
      <c r="F32" s="25"/>
      <c r="G32" s="110"/>
      <c r="H32" s="64" t="s">
        <v>38</v>
      </c>
      <c r="I32" s="110"/>
      <c r="J32" s="26" t="s">
        <v>40</v>
      </c>
      <c r="K32" s="5"/>
      <c r="L32" s="4"/>
      <c r="M32" s="29">
        <f t="shared" si="1"/>
        <v>400</v>
      </c>
      <c r="N32" s="1">
        <f t="shared" si="2"/>
        <v>400.000082</v>
      </c>
      <c r="O32" s="1">
        <f t="shared" si="3"/>
        <v>1</v>
      </c>
    </row>
    <row r="33" spans="1:15" ht="21">
      <c r="A33" s="6">
        <v>31</v>
      </c>
      <c r="B33" s="20">
        <f t="shared" si="0"/>
        <v>61</v>
      </c>
      <c r="C33" s="6">
        <v>90</v>
      </c>
      <c r="D33" s="7">
        <v>83</v>
      </c>
      <c r="E33" s="7"/>
      <c r="F33" s="23"/>
      <c r="G33" s="125" t="s">
        <v>117</v>
      </c>
      <c r="H33" s="63" t="s">
        <v>38</v>
      </c>
      <c r="I33" s="63" t="s">
        <v>58</v>
      </c>
      <c r="J33" s="24" t="s">
        <v>40</v>
      </c>
      <c r="K33" s="9"/>
      <c r="L33" s="8"/>
      <c r="M33" s="31">
        <f t="shared" si="1"/>
        <v>400</v>
      </c>
      <c r="N33" s="1">
        <f t="shared" si="2"/>
        <v>400.000083</v>
      </c>
      <c r="O33" s="1">
        <f t="shared" si="3"/>
        <v>1</v>
      </c>
    </row>
    <row r="34" spans="1:15" ht="21" customHeight="1">
      <c r="A34" s="2">
        <v>32</v>
      </c>
      <c r="B34" s="19">
        <f t="shared" si="0"/>
        <v>62</v>
      </c>
      <c r="C34" s="2">
        <v>79</v>
      </c>
      <c r="D34" s="3">
        <v>84</v>
      </c>
      <c r="E34" s="3"/>
      <c r="F34" s="23"/>
      <c r="G34" s="125" t="s">
        <v>96</v>
      </c>
      <c r="H34" s="63" t="s">
        <v>38</v>
      </c>
      <c r="I34" s="125" t="s">
        <v>119</v>
      </c>
      <c r="J34" s="24" t="s">
        <v>69</v>
      </c>
      <c r="K34" s="5"/>
      <c r="L34" s="4"/>
      <c r="M34" s="29">
        <f t="shared" si="1"/>
        <v>400</v>
      </c>
      <c r="N34" s="1">
        <f t="shared" si="2"/>
        <v>400.000084</v>
      </c>
      <c r="O34" s="1">
        <f t="shared" si="3"/>
        <v>1</v>
      </c>
    </row>
    <row r="35" spans="1:15" ht="21">
      <c r="A35" s="2">
        <v>33</v>
      </c>
      <c r="B35" s="19">
        <f aca="true" t="shared" si="4" ref="B35:B66">RANK(N35,$N$3:$N$158,1)</f>
        <v>63</v>
      </c>
      <c r="C35" s="2">
        <v>89</v>
      </c>
      <c r="D35" s="3">
        <v>91</v>
      </c>
      <c r="E35" s="3"/>
      <c r="F35" s="23"/>
      <c r="G35" s="125" t="s">
        <v>120</v>
      </c>
      <c r="H35" s="63" t="s">
        <v>38</v>
      </c>
      <c r="I35" s="125" t="s">
        <v>121</v>
      </c>
      <c r="J35" s="126" t="s">
        <v>40</v>
      </c>
      <c r="K35" s="5"/>
      <c r="L35" s="4"/>
      <c r="M35" s="29">
        <f aca="true" t="shared" si="5" ref="M35:M66">IF(COUNT(K35:L35)=2,K35+L35,400)</f>
        <v>400</v>
      </c>
      <c r="N35" s="1">
        <f aca="true" t="shared" si="6" ref="N35:N66">M35+L35*0.01+D35*0.000001</f>
        <v>400.000091</v>
      </c>
      <c r="O35" s="1">
        <f aca="true" t="shared" si="7" ref="O35:O66">RANK(M35,$M$3:$M$201,1)</f>
        <v>1</v>
      </c>
    </row>
    <row r="36" spans="1:15" ht="21">
      <c r="A36" s="2">
        <v>34</v>
      </c>
      <c r="B36" s="19">
        <f t="shared" si="4"/>
        <v>64</v>
      </c>
      <c r="C36" s="2">
        <v>95</v>
      </c>
      <c r="D36" s="3">
        <v>92</v>
      </c>
      <c r="E36" s="3"/>
      <c r="F36" s="23"/>
      <c r="G36" s="125" t="s">
        <v>124</v>
      </c>
      <c r="H36" s="63" t="s">
        <v>38</v>
      </c>
      <c r="I36" s="125" t="s">
        <v>125</v>
      </c>
      <c r="J36" s="126" t="s">
        <v>40</v>
      </c>
      <c r="K36" s="5"/>
      <c r="L36" s="4"/>
      <c r="M36" s="29">
        <f t="shared" si="5"/>
        <v>400</v>
      </c>
      <c r="N36" s="1">
        <f t="shared" si="6"/>
        <v>400.000092</v>
      </c>
      <c r="O36" s="1">
        <f t="shared" si="7"/>
        <v>1</v>
      </c>
    </row>
    <row r="37" spans="1:15" ht="21">
      <c r="A37" s="2">
        <v>35</v>
      </c>
      <c r="B37" s="19">
        <f t="shared" si="4"/>
        <v>65</v>
      </c>
      <c r="C37" s="2">
        <v>120</v>
      </c>
      <c r="D37" s="3">
        <v>93</v>
      </c>
      <c r="E37" s="3"/>
      <c r="F37" s="23"/>
      <c r="G37" s="125" t="s">
        <v>135</v>
      </c>
      <c r="H37" s="63" t="s">
        <v>38</v>
      </c>
      <c r="I37" s="125" t="s">
        <v>87</v>
      </c>
      <c r="J37" s="126" t="s">
        <v>47</v>
      </c>
      <c r="K37" s="5"/>
      <c r="L37" s="4"/>
      <c r="M37" s="29">
        <f t="shared" si="5"/>
        <v>400</v>
      </c>
      <c r="N37" s="1">
        <f t="shared" si="6"/>
        <v>400.000093</v>
      </c>
      <c r="O37" s="1">
        <f t="shared" si="7"/>
        <v>1</v>
      </c>
    </row>
    <row r="38" spans="1:15" ht="21">
      <c r="A38" s="2">
        <v>36</v>
      </c>
      <c r="B38" s="19">
        <f t="shared" si="4"/>
        <v>66</v>
      </c>
      <c r="C38" s="2">
        <v>95</v>
      </c>
      <c r="D38" s="3">
        <v>94</v>
      </c>
      <c r="E38" s="3"/>
      <c r="F38" s="23"/>
      <c r="G38" s="125" t="s">
        <v>92</v>
      </c>
      <c r="H38" s="63" t="s">
        <v>88</v>
      </c>
      <c r="I38" s="125" t="s">
        <v>91</v>
      </c>
      <c r="J38" s="126" t="s">
        <v>47</v>
      </c>
      <c r="K38" s="5"/>
      <c r="L38" s="4"/>
      <c r="M38" s="29">
        <f t="shared" si="5"/>
        <v>400</v>
      </c>
      <c r="N38" s="1">
        <f t="shared" si="6"/>
        <v>400.000094</v>
      </c>
      <c r="O38" s="1">
        <f t="shared" si="7"/>
        <v>1</v>
      </c>
    </row>
    <row r="39" spans="1:15" ht="21">
      <c r="A39" s="2">
        <v>37</v>
      </c>
      <c r="B39" s="19">
        <f t="shared" si="4"/>
        <v>67</v>
      </c>
      <c r="C39" s="2">
        <v>100</v>
      </c>
      <c r="D39" s="3">
        <v>101</v>
      </c>
      <c r="E39" s="3"/>
      <c r="F39" s="23"/>
      <c r="G39" s="125" t="s">
        <v>122</v>
      </c>
      <c r="H39" s="63" t="s">
        <v>38</v>
      </c>
      <c r="I39" s="125" t="s">
        <v>121</v>
      </c>
      <c r="J39" s="126" t="s">
        <v>47</v>
      </c>
      <c r="K39" s="5"/>
      <c r="L39" s="4"/>
      <c r="M39" s="29">
        <f t="shared" si="5"/>
        <v>400</v>
      </c>
      <c r="N39" s="1">
        <f t="shared" si="6"/>
        <v>400.000101</v>
      </c>
      <c r="O39" s="1">
        <f t="shared" si="7"/>
        <v>1</v>
      </c>
    </row>
    <row r="40" spans="1:15" ht="21">
      <c r="A40" s="2">
        <v>38</v>
      </c>
      <c r="B40" s="19">
        <f t="shared" si="4"/>
        <v>68</v>
      </c>
      <c r="C40" s="2">
        <v>130</v>
      </c>
      <c r="D40" s="3">
        <v>102</v>
      </c>
      <c r="E40" s="3"/>
      <c r="F40" s="23"/>
      <c r="G40" s="125" t="s">
        <v>126</v>
      </c>
      <c r="H40" s="63" t="s">
        <v>38</v>
      </c>
      <c r="I40" s="125" t="s">
        <v>127</v>
      </c>
      <c r="J40" s="126" t="s">
        <v>48</v>
      </c>
      <c r="K40" s="5"/>
      <c r="L40" s="4"/>
      <c r="M40" s="29">
        <f t="shared" si="5"/>
        <v>400</v>
      </c>
      <c r="N40" s="1">
        <f t="shared" si="6"/>
        <v>400.000102</v>
      </c>
      <c r="O40" s="1">
        <f t="shared" si="7"/>
        <v>1</v>
      </c>
    </row>
    <row r="41" spans="1:15" ht="21">
      <c r="A41" s="2">
        <v>39</v>
      </c>
      <c r="B41" s="19">
        <f t="shared" si="4"/>
        <v>69</v>
      </c>
      <c r="C41" s="2">
        <v>76</v>
      </c>
      <c r="D41" s="3">
        <v>103</v>
      </c>
      <c r="E41" s="3"/>
      <c r="F41" s="23"/>
      <c r="G41" s="125" t="s">
        <v>136</v>
      </c>
      <c r="H41" s="63" t="s">
        <v>38</v>
      </c>
      <c r="I41" s="125" t="s">
        <v>87</v>
      </c>
      <c r="J41" s="126" t="s">
        <v>47</v>
      </c>
      <c r="K41" s="5"/>
      <c r="L41" s="4"/>
      <c r="M41" s="29">
        <f t="shared" si="5"/>
        <v>400</v>
      </c>
      <c r="N41" s="1">
        <f t="shared" si="6"/>
        <v>400.000103</v>
      </c>
      <c r="O41" s="1">
        <f t="shared" si="7"/>
        <v>1</v>
      </c>
    </row>
    <row r="42" spans="1:15" ht="21">
      <c r="A42" s="10">
        <v>40</v>
      </c>
      <c r="B42" s="21">
        <f t="shared" si="4"/>
        <v>70</v>
      </c>
      <c r="C42" s="10"/>
      <c r="D42" s="11">
        <v>104</v>
      </c>
      <c r="E42" s="11"/>
      <c r="F42" s="25"/>
      <c r="G42" s="125" t="s">
        <v>133</v>
      </c>
      <c r="H42" s="63" t="s">
        <v>38</v>
      </c>
      <c r="I42" s="125" t="s">
        <v>134</v>
      </c>
      <c r="J42" s="126" t="s">
        <v>47</v>
      </c>
      <c r="K42" s="114"/>
      <c r="L42" s="115"/>
      <c r="M42" s="30">
        <f t="shared" si="5"/>
        <v>400</v>
      </c>
      <c r="N42" s="1">
        <f t="shared" si="6"/>
        <v>400.000104</v>
      </c>
      <c r="O42" s="1">
        <f t="shared" si="7"/>
        <v>1</v>
      </c>
    </row>
    <row r="43" spans="1:15" ht="21">
      <c r="A43" s="6">
        <v>41</v>
      </c>
      <c r="B43" s="20">
        <f t="shared" si="4"/>
        <v>71</v>
      </c>
      <c r="C43" s="6">
        <v>80</v>
      </c>
      <c r="D43" s="7">
        <v>111</v>
      </c>
      <c r="E43" s="7"/>
      <c r="F43" s="23"/>
      <c r="G43" s="125" t="s">
        <v>123</v>
      </c>
      <c r="H43" s="63" t="s">
        <v>38</v>
      </c>
      <c r="I43" s="125" t="s">
        <v>128</v>
      </c>
      <c r="J43" s="126" t="s">
        <v>40</v>
      </c>
      <c r="K43" s="9"/>
      <c r="L43" s="8"/>
      <c r="M43" s="31">
        <f t="shared" si="5"/>
        <v>400</v>
      </c>
      <c r="N43" s="1">
        <f t="shared" si="6"/>
        <v>400.000111</v>
      </c>
      <c r="O43" s="1">
        <f t="shared" si="7"/>
        <v>1</v>
      </c>
    </row>
    <row r="44" spans="1:15" ht="21">
      <c r="A44" s="2">
        <v>42</v>
      </c>
      <c r="B44" s="19">
        <f t="shared" si="4"/>
        <v>72</v>
      </c>
      <c r="C44" s="2">
        <v>90</v>
      </c>
      <c r="D44" s="3">
        <v>112</v>
      </c>
      <c r="E44" s="3"/>
      <c r="F44" s="23"/>
      <c r="G44" s="125" t="s">
        <v>93</v>
      </c>
      <c r="H44" s="63" t="s">
        <v>38</v>
      </c>
      <c r="I44" s="125" t="s">
        <v>94</v>
      </c>
      <c r="J44" s="126" t="s">
        <v>48</v>
      </c>
      <c r="K44" s="5"/>
      <c r="L44" s="4"/>
      <c r="M44" s="29">
        <f t="shared" si="5"/>
        <v>400</v>
      </c>
      <c r="N44" s="1">
        <f t="shared" si="6"/>
        <v>400.000112</v>
      </c>
      <c r="O44" s="1">
        <f t="shared" si="7"/>
        <v>1</v>
      </c>
    </row>
    <row r="45" spans="1:15" ht="21">
      <c r="A45" s="2">
        <v>43</v>
      </c>
      <c r="B45" s="19">
        <f t="shared" si="4"/>
        <v>73</v>
      </c>
      <c r="C45" s="2">
        <v>90</v>
      </c>
      <c r="D45" s="3">
        <v>113</v>
      </c>
      <c r="E45" s="3"/>
      <c r="F45" s="23"/>
      <c r="G45" s="125" t="s">
        <v>67</v>
      </c>
      <c r="H45" s="63" t="s">
        <v>38</v>
      </c>
      <c r="I45" s="125" t="s">
        <v>87</v>
      </c>
      <c r="J45" s="126" t="s">
        <v>47</v>
      </c>
      <c r="K45" s="111"/>
      <c r="L45" s="112"/>
      <c r="M45" s="29">
        <f t="shared" si="5"/>
        <v>400</v>
      </c>
      <c r="N45" s="1">
        <f t="shared" si="6"/>
        <v>400.000113</v>
      </c>
      <c r="O45" s="1">
        <f t="shared" si="7"/>
        <v>1</v>
      </c>
    </row>
    <row r="46" spans="1:15" ht="21" customHeight="1">
      <c r="A46" s="2">
        <v>44</v>
      </c>
      <c r="B46" s="19">
        <f t="shared" si="4"/>
        <v>74</v>
      </c>
      <c r="C46" s="2">
        <v>90</v>
      </c>
      <c r="D46" s="3">
        <v>114</v>
      </c>
      <c r="E46" s="3"/>
      <c r="F46" s="23"/>
      <c r="G46" s="125" t="s">
        <v>129</v>
      </c>
      <c r="H46" s="63" t="s">
        <v>38</v>
      </c>
      <c r="I46" s="125" t="s">
        <v>130</v>
      </c>
      <c r="J46" s="126" t="s">
        <v>47</v>
      </c>
      <c r="K46" s="5"/>
      <c r="L46" s="4"/>
      <c r="M46" s="29">
        <f t="shared" si="5"/>
        <v>400</v>
      </c>
      <c r="N46" s="1">
        <f t="shared" si="6"/>
        <v>400.000114</v>
      </c>
      <c r="O46" s="1">
        <f t="shared" si="7"/>
        <v>1</v>
      </c>
    </row>
    <row r="47" spans="1:15" ht="21">
      <c r="A47" s="2">
        <v>45</v>
      </c>
      <c r="B47" s="19">
        <f t="shared" si="4"/>
        <v>75</v>
      </c>
      <c r="C47" s="2">
        <v>95</v>
      </c>
      <c r="D47" s="3">
        <v>121</v>
      </c>
      <c r="E47" s="3"/>
      <c r="F47" s="23"/>
      <c r="G47" s="125" t="s">
        <v>53</v>
      </c>
      <c r="H47" s="63" t="s">
        <v>38</v>
      </c>
      <c r="I47" s="125" t="s">
        <v>128</v>
      </c>
      <c r="J47" s="126" t="s">
        <v>40</v>
      </c>
      <c r="K47" s="5"/>
      <c r="L47" s="4"/>
      <c r="M47" s="29">
        <f t="shared" si="5"/>
        <v>400</v>
      </c>
      <c r="N47" s="1">
        <f t="shared" si="6"/>
        <v>400.000121</v>
      </c>
      <c r="O47" s="1">
        <f t="shared" si="7"/>
        <v>1</v>
      </c>
    </row>
    <row r="48" spans="1:15" ht="21">
      <c r="A48" s="2">
        <v>46</v>
      </c>
      <c r="B48" s="19">
        <f t="shared" si="4"/>
        <v>76</v>
      </c>
      <c r="C48" s="2">
        <v>95</v>
      </c>
      <c r="D48" s="3">
        <v>122</v>
      </c>
      <c r="E48" s="3"/>
      <c r="F48" s="23"/>
      <c r="G48" s="125" t="s">
        <v>89</v>
      </c>
      <c r="H48" s="63" t="s">
        <v>38</v>
      </c>
      <c r="I48" s="125" t="s">
        <v>90</v>
      </c>
      <c r="J48" s="128" t="s">
        <v>47</v>
      </c>
      <c r="K48" s="5"/>
      <c r="L48" s="4"/>
      <c r="M48" s="29">
        <f t="shared" si="5"/>
        <v>400</v>
      </c>
      <c r="N48" s="1">
        <f t="shared" si="6"/>
        <v>400.000122</v>
      </c>
      <c r="O48" s="1">
        <f t="shared" si="7"/>
        <v>1</v>
      </c>
    </row>
    <row r="49" spans="1:15" ht="21">
      <c r="A49" s="2">
        <v>47</v>
      </c>
      <c r="B49" s="19">
        <f t="shared" si="4"/>
        <v>77</v>
      </c>
      <c r="C49" s="2">
        <v>95</v>
      </c>
      <c r="D49" s="3">
        <v>123</v>
      </c>
      <c r="E49" s="3"/>
      <c r="F49" s="23"/>
      <c r="G49" s="125" t="s">
        <v>137</v>
      </c>
      <c r="H49" s="63" t="s">
        <v>38</v>
      </c>
      <c r="I49" s="125" t="s">
        <v>138</v>
      </c>
      <c r="J49" s="126" t="s">
        <v>40</v>
      </c>
      <c r="K49" s="111"/>
      <c r="L49" s="112"/>
      <c r="M49" s="29">
        <f t="shared" si="5"/>
        <v>400</v>
      </c>
      <c r="N49" s="1">
        <f t="shared" si="6"/>
        <v>400.000123</v>
      </c>
      <c r="O49" s="1">
        <f t="shared" si="7"/>
        <v>1</v>
      </c>
    </row>
    <row r="50" spans="1:15" ht="21" customHeight="1">
      <c r="A50" s="2">
        <v>48</v>
      </c>
      <c r="B50" s="19">
        <f t="shared" si="4"/>
        <v>78</v>
      </c>
      <c r="C50" s="2">
        <v>95</v>
      </c>
      <c r="D50" s="3">
        <v>124</v>
      </c>
      <c r="E50" s="3"/>
      <c r="F50" s="23"/>
      <c r="G50" s="125" t="s">
        <v>131</v>
      </c>
      <c r="H50" s="63" t="s">
        <v>38</v>
      </c>
      <c r="I50" s="125" t="s">
        <v>132</v>
      </c>
      <c r="J50" s="126" t="s">
        <v>47</v>
      </c>
      <c r="K50" s="5"/>
      <c r="L50" s="4"/>
      <c r="M50" s="29">
        <f t="shared" si="5"/>
        <v>400</v>
      </c>
      <c r="N50" s="1">
        <f t="shared" si="6"/>
        <v>400.000124</v>
      </c>
      <c r="O50" s="1">
        <f t="shared" si="7"/>
        <v>1</v>
      </c>
    </row>
    <row r="51" spans="1:15" ht="21">
      <c r="A51" s="2">
        <v>49</v>
      </c>
      <c r="B51" s="19">
        <f t="shared" si="4"/>
        <v>79</v>
      </c>
      <c r="C51" s="2">
        <v>98</v>
      </c>
      <c r="D51" s="3">
        <v>131</v>
      </c>
      <c r="E51" s="3"/>
      <c r="F51" s="23"/>
      <c r="G51" s="63"/>
      <c r="H51" s="63"/>
      <c r="I51" s="63"/>
      <c r="J51" s="24"/>
      <c r="K51" s="5"/>
      <c r="L51" s="4"/>
      <c r="M51" s="29">
        <f t="shared" si="5"/>
        <v>400</v>
      </c>
      <c r="N51" s="1">
        <f t="shared" si="6"/>
        <v>400.000131</v>
      </c>
      <c r="O51" s="1">
        <f t="shared" si="7"/>
        <v>1</v>
      </c>
    </row>
    <row r="52" spans="1:15" ht="21">
      <c r="A52" s="10">
        <v>50</v>
      </c>
      <c r="B52" s="21">
        <f t="shared" si="4"/>
        <v>80</v>
      </c>
      <c r="C52" s="10">
        <v>74</v>
      </c>
      <c r="D52" s="11">
        <v>132</v>
      </c>
      <c r="E52" s="11"/>
      <c r="F52" s="25"/>
      <c r="G52" s="63"/>
      <c r="H52" s="63"/>
      <c r="I52" s="109"/>
      <c r="J52" s="24"/>
      <c r="K52" s="13"/>
      <c r="L52" s="12"/>
      <c r="M52" s="30">
        <f t="shared" si="5"/>
        <v>400</v>
      </c>
      <c r="N52" s="1">
        <f t="shared" si="6"/>
        <v>400.000132</v>
      </c>
      <c r="O52" s="1">
        <f t="shared" si="7"/>
        <v>1</v>
      </c>
    </row>
    <row r="53" spans="1:15" ht="21">
      <c r="A53" s="6">
        <v>51</v>
      </c>
      <c r="B53" s="20">
        <f t="shared" si="4"/>
        <v>81</v>
      </c>
      <c r="C53" s="6">
        <v>82</v>
      </c>
      <c r="D53" s="7">
        <v>133</v>
      </c>
      <c r="E53" s="7"/>
      <c r="F53" s="23"/>
      <c r="G53" s="109"/>
      <c r="H53" s="63"/>
      <c r="I53" s="109"/>
      <c r="J53" s="24"/>
      <c r="K53" s="116"/>
      <c r="L53" s="117"/>
      <c r="M53" s="31">
        <f t="shared" si="5"/>
        <v>400</v>
      </c>
      <c r="N53" s="1">
        <f t="shared" si="6"/>
        <v>400.000133</v>
      </c>
      <c r="O53" s="1">
        <f t="shared" si="7"/>
        <v>1</v>
      </c>
    </row>
    <row r="54" spans="1:15" ht="13.5">
      <c r="A54" s="2">
        <v>52</v>
      </c>
      <c r="B54" s="19">
        <f t="shared" si="4"/>
        <v>82</v>
      </c>
      <c r="C54" s="2">
        <v>90</v>
      </c>
      <c r="D54" s="3">
        <v>134</v>
      </c>
      <c r="E54" s="3"/>
      <c r="F54" s="23"/>
      <c r="G54" s="78"/>
      <c r="H54" s="63"/>
      <c r="I54" s="63"/>
      <c r="J54" s="24"/>
      <c r="K54" s="5"/>
      <c r="L54" s="4"/>
      <c r="M54" s="29">
        <f t="shared" si="5"/>
        <v>400</v>
      </c>
      <c r="N54" s="1">
        <f t="shared" si="6"/>
        <v>400.000134</v>
      </c>
      <c r="O54" s="1">
        <f t="shared" si="7"/>
        <v>1</v>
      </c>
    </row>
    <row r="55" spans="1:15" ht="21">
      <c r="A55" s="2">
        <v>53</v>
      </c>
      <c r="B55" s="19">
        <f t="shared" si="4"/>
        <v>83</v>
      </c>
      <c r="C55" s="2">
        <v>93</v>
      </c>
      <c r="D55" s="3">
        <v>141</v>
      </c>
      <c r="E55" s="3"/>
      <c r="F55" s="23"/>
      <c r="G55" s="63"/>
      <c r="H55" s="63"/>
      <c r="I55" s="63"/>
      <c r="J55" s="24"/>
      <c r="K55" s="5"/>
      <c r="L55" s="4"/>
      <c r="M55" s="29">
        <f t="shared" si="5"/>
        <v>400</v>
      </c>
      <c r="N55" s="1">
        <f t="shared" si="6"/>
        <v>400.000141</v>
      </c>
      <c r="O55" s="1">
        <f t="shared" si="7"/>
        <v>1</v>
      </c>
    </row>
    <row r="56" spans="1:15" ht="21">
      <c r="A56" s="2">
        <v>54</v>
      </c>
      <c r="B56" s="19">
        <f t="shared" si="4"/>
        <v>84</v>
      </c>
      <c r="C56" s="2">
        <v>75</v>
      </c>
      <c r="D56" s="3">
        <v>142</v>
      </c>
      <c r="E56" s="3"/>
      <c r="F56" s="23"/>
      <c r="G56" s="63"/>
      <c r="H56" s="63"/>
      <c r="I56" s="109"/>
      <c r="J56" s="24"/>
      <c r="K56" s="5"/>
      <c r="L56" s="4"/>
      <c r="M56" s="29">
        <f t="shared" si="5"/>
        <v>400</v>
      </c>
      <c r="N56" s="1">
        <f t="shared" si="6"/>
        <v>400.000142</v>
      </c>
      <c r="O56" s="1">
        <f t="shared" si="7"/>
        <v>1</v>
      </c>
    </row>
    <row r="57" spans="1:15" ht="21">
      <c r="A57" s="2">
        <v>55</v>
      </c>
      <c r="B57" s="19">
        <f t="shared" si="4"/>
        <v>85</v>
      </c>
      <c r="C57" s="2">
        <v>85</v>
      </c>
      <c r="D57" s="3">
        <v>143</v>
      </c>
      <c r="E57" s="3"/>
      <c r="F57" s="23"/>
      <c r="G57" s="109"/>
      <c r="H57" s="63"/>
      <c r="I57" s="109"/>
      <c r="J57" s="24"/>
      <c r="K57" s="5"/>
      <c r="L57" s="4"/>
      <c r="M57" s="29">
        <f t="shared" si="5"/>
        <v>400</v>
      </c>
      <c r="N57" s="1">
        <f t="shared" si="6"/>
        <v>400.000143</v>
      </c>
      <c r="O57" s="1">
        <f t="shared" si="7"/>
        <v>1</v>
      </c>
    </row>
    <row r="58" spans="1:15" ht="13.5">
      <c r="A58" s="2">
        <v>56</v>
      </c>
      <c r="B58" s="19">
        <f t="shared" si="4"/>
        <v>86</v>
      </c>
      <c r="C58" s="2">
        <v>90</v>
      </c>
      <c r="D58" s="3">
        <v>144</v>
      </c>
      <c r="E58" s="3"/>
      <c r="F58" s="23"/>
      <c r="G58" s="78"/>
      <c r="H58" s="63" t="s">
        <v>38</v>
      </c>
      <c r="I58" s="78"/>
      <c r="J58" s="24"/>
      <c r="K58" s="5"/>
      <c r="L58" s="4"/>
      <c r="M58" s="29">
        <f t="shared" si="5"/>
        <v>400</v>
      </c>
      <c r="N58" s="1">
        <f t="shared" si="6"/>
        <v>400.000144</v>
      </c>
      <c r="O58" s="1">
        <f t="shared" si="7"/>
        <v>1</v>
      </c>
    </row>
    <row r="59" spans="1:15" ht="21">
      <c r="A59" s="2">
        <v>57</v>
      </c>
      <c r="B59" s="19">
        <f t="shared" si="4"/>
        <v>87</v>
      </c>
      <c r="C59" s="2">
        <v>94</v>
      </c>
      <c r="D59" s="3">
        <v>151</v>
      </c>
      <c r="E59" s="3"/>
      <c r="F59" s="23"/>
      <c r="G59" s="63"/>
      <c r="H59" s="63"/>
      <c r="I59" s="63"/>
      <c r="J59" s="24"/>
      <c r="K59" s="5"/>
      <c r="L59" s="4"/>
      <c r="M59" s="29">
        <f t="shared" si="5"/>
        <v>400</v>
      </c>
      <c r="N59" s="1">
        <f t="shared" si="6"/>
        <v>400.000151</v>
      </c>
      <c r="O59" s="1">
        <f t="shared" si="7"/>
        <v>1</v>
      </c>
    </row>
    <row r="60" spans="1:15" ht="21">
      <c r="A60" s="2">
        <v>58</v>
      </c>
      <c r="B60" s="19">
        <f t="shared" si="4"/>
        <v>88</v>
      </c>
      <c r="C60" s="2">
        <v>75</v>
      </c>
      <c r="D60" s="3">
        <v>152</v>
      </c>
      <c r="E60" s="3"/>
      <c r="F60" s="23"/>
      <c r="G60" s="63"/>
      <c r="H60" s="63"/>
      <c r="I60" s="109"/>
      <c r="J60" s="24"/>
      <c r="K60" s="5"/>
      <c r="L60" s="4"/>
      <c r="M60" s="29">
        <f t="shared" si="5"/>
        <v>400</v>
      </c>
      <c r="N60" s="1">
        <f t="shared" si="6"/>
        <v>400.000152</v>
      </c>
      <c r="O60" s="1">
        <f t="shared" si="7"/>
        <v>1</v>
      </c>
    </row>
    <row r="61" spans="1:15" ht="21">
      <c r="A61" s="2">
        <v>59</v>
      </c>
      <c r="B61" s="19">
        <f t="shared" si="4"/>
        <v>89</v>
      </c>
      <c r="C61" s="2">
        <v>85</v>
      </c>
      <c r="D61" s="3">
        <v>153</v>
      </c>
      <c r="E61" s="3"/>
      <c r="F61" s="23"/>
      <c r="G61" s="63"/>
      <c r="H61" s="63"/>
      <c r="I61" s="63"/>
      <c r="J61" s="24"/>
      <c r="K61" s="5"/>
      <c r="L61" s="4"/>
      <c r="M61" s="29">
        <f t="shared" si="5"/>
        <v>400</v>
      </c>
      <c r="N61" s="1">
        <f t="shared" si="6"/>
        <v>400.000153</v>
      </c>
      <c r="O61" s="1">
        <f t="shared" si="7"/>
        <v>1</v>
      </c>
    </row>
    <row r="62" spans="1:15" ht="13.5">
      <c r="A62" s="10">
        <v>60</v>
      </c>
      <c r="B62" s="21">
        <f t="shared" si="4"/>
        <v>90</v>
      </c>
      <c r="C62" s="10">
        <v>90</v>
      </c>
      <c r="D62" s="11">
        <v>154</v>
      </c>
      <c r="E62" s="11"/>
      <c r="F62" s="25"/>
      <c r="G62" s="79"/>
      <c r="H62" s="64" t="s">
        <v>38</v>
      </c>
      <c r="I62" s="64"/>
      <c r="J62" s="26"/>
      <c r="K62" s="13"/>
      <c r="L62" s="12"/>
      <c r="M62" s="30">
        <f t="shared" si="5"/>
        <v>400</v>
      </c>
      <c r="N62" s="1">
        <f t="shared" si="6"/>
        <v>400.000154</v>
      </c>
      <c r="O62" s="1">
        <f t="shared" si="7"/>
        <v>1</v>
      </c>
    </row>
    <row r="63" spans="1:15" ht="13.5">
      <c r="A63" s="2">
        <v>61</v>
      </c>
      <c r="B63" s="19">
        <f t="shared" si="4"/>
        <v>91</v>
      </c>
      <c r="C63" s="2">
        <v>95</v>
      </c>
      <c r="D63" s="3">
        <v>161</v>
      </c>
      <c r="E63" s="3"/>
      <c r="F63" s="23"/>
      <c r="G63" s="63"/>
      <c r="H63" s="63" t="s">
        <v>38</v>
      </c>
      <c r="I63" s="78"/>
      <c r="J63" s="24"/>
      <c r="K63" s="5"/>
      <c r="L63" s="4"/>
      <c r="M63" s="29">
        <f t="shared" si="5"/>
        <v>400</v>
      </c>
      <c r="N63" s="1">
        <f t="shared" si="6"/>
        <v>400.000161</v>
      </c>
      <c r="O63" s="1">
        <f t="shared" si="7"/>
        <v>1</v>
      </c>
    </row>
    <row r="64" spans="1:15" ht="13.5">
      <c r="A64" s="2">
        <v>62</v>
      </c>
      <c r="B64" s="19">
        <f t="shared" si="4"/>
        <v>92</v>
      </c>
      <c r="C64" s="2">
        <v>79</v>
      </c>
      <c r="D64" s="3">
        <v>162</v>
      </c>
      <c r="E64" s="3"/>
      <c r="F64" s="23"/>
      <c r="G64" s="63"/>
      <c r="H64" s="63" t="s">
        <v>38</v>
      </c>
      <c r="I64" s="63"/>
      <c r="J64" s="24"/>
      <c r="K64" s="5"/>
      <c r="L64" s="4"/>
      <c r="M64" s="29">
        <f t="shared" si="5"/>
        <v>400</v>
      </c>
      <c r="N64" s="1">
        <f t="shared" si="6"/>
        <v>400.000162</v>
      </c>
      <c r="O64" s="1">
        <f t="shared" si="7"/>
        <v>1</v>
      </c>
    </row>
    <row r="65" spans="1:15" ht="13.5">
      <c r="A65" s="2">
        <v>63</v>
      </c>
      <c r="B65" s="19">
        <f t="shared" si="4"/>
        <v>93</v>
      </c>
      <c r="C65" s="2">
        <v>85</v>
      </c>
      <c r="D65" s="3">
        <v>163</v>
      </c>
      <c r="E65" s="3"/>
      <c r="F65" s="23"/>
      <c r="G65" s="63"/>
      <c r="H65" s="63" t="s">
        <v>38</v>
      </c>
      <c r="I65" s="63"/>
      <c r="J65" s="24"/>
      <c r="K65" s="5"/>
      <c r="L65" s="4"/>
      <c r="M65" s="29">
        <f t="shared" si="5"/>
        <v>400</v>
      </c>
      <c r="N65" s="1">
        <f t="shared" si="6"/>
        <v>400.000163</v>
      </c>
      <c r="O65" s="1">
        <f t="shared" si="7"/>
        <v>1</v>
      </c>
    </row>
    <row r="66" spans="1:15" ht="13.5">
      <c r="A66" s="2">
        <v>64</v>
      </c>
      <c r="B66" s="19">
        <f t="shared" si="4"/>
        <v>94</v>
      </c>
      <c r="C66" s="2">
        <v>90</v>
      </c>
      <c r="D66" s="3">
        <v>164</v>
      </c>
      <c r="E66" s="3"/>
      <c r="F66" s="23"/>
      <c r="G66" s="63"/>
      <c r="H66" s="63" t="s">
        <v>38</v>
      </c>
      <c r="I66" s="78"/>
      <c r="J66" s="24"/>
      <c r="K66" s="5"/>
      <c r="L66" s="4"/>
      <c r="M66" s="29">
        <f t="shared" si="5"/>
        <v>400</v>
      </c>
      <c r="N66" s="1">
        <f t="shared" si="6"/>
        <v>400.000164</v>
      </c>
      <c r="O66" s="1">
        <f t="shared" si="7"/>
        <v>1</v>
      </c>
    </row>
    <row r="67" spans="1:15" ht="13.5">
      <c r="A67" s="2">
        <v>65</v>
      </c>
      <c r="B67" s="19">
        <f aca="true" t="shared" si="8" ref="B67:B98">RANK(N67,$N$3:$N$158,1)</f>
        <v>95</v>
      </c>
      <c r="C67" s="2">
        <v>95</v>
      </c>
      <c r="D67" s="3">
        <v>171</v>
      </c>
      <c r="E67" s="3"/>
      <c r="F67" s="23"/>
      <c r="G67" s="63"/>
      <c r="H67" s="63" t="s">
        <v>38</v>
      </c>
      <c r="I67" s="63"/>
      <c r="J67" s="24" t="s">
        <v>39</v>
      </c>
      <c r="K67" s="5"/>
      <c r="L67" s="4"/>
      <c r="M67" s="29">
        <f aca="true" t="shared" si="9" ref="M67:M98">IF(COUNT(K67:L67)=2,K67+L67,400)</f>
        <v>400</v>
      </c>
      <c r="N67" s="1">
        <f aca="true" t="shared" si="10" ref="N67:N98">M67+L67*0.01+D67*0.000001</f>
        <v>400.000171</v>
      </c>
      <c r="O67" s="1">
        <f aca="true" t="shared" si="11" ref="O67:O98">RANK(M67,$M$3:$M$201,1)</f>
        <v>1</v>
      </c>
    </row>
    <row r="68" spans="1:15" ht="13.5">
      <c r="A68" s="2">
        <v>66</v>
      </c>
      <c r="B68" s="19">
        <f t="shared" si="8"/>
        <v>96</v>
      </c>
      <c r="C68" s="2">
        <v>80</v>
      </c>
      <c r="D68" s="3">
        <v>172</v>
      </c>
      <c r="E68" s="3"/>
      <c r="F68" s="23"/>
      <c r="G68" s="78"/>
      <c r="H68" s="63" t="s">
        <v>38</v>
      </c>
      <c r="I68" s="63"/>
      <c r="J68" s="24" t="s">
        <v>39</v>
      </c>
      <c r="K68" s="5"/>
      <c r="L68" s="4"/>
      <c r="M68" s="29">
        <f t="shared" si="9"/>
        <v>400</v>
      </c>
      <c r="N68" s="1">
        <f t="shared" si="10"/>
        <v>400.000172</v>
      </c>
      <c r="O68" s="1">
        <f t="shared" si="11"/>
        <v>1</v>
      </c>
    </row>
    <row r="69" spans="1:15" ht="13.5">
      <c r="A69" s="2">
        <v>67</v>
      </c>
      <c r="B69" s="19">
        <f t="shared" si="8"/>
        <v>97</v>
      </c>
      <c r="C69" s="2">
        <v>86</v>
      </c>
      <c r="D69" s="3">
        <v>173</v>
      </c>
      <c r="E69" s="3"/>
      <c r="F69" s="23"/>
      <c r="G69" s="63"/>
      <c r="H69" s="63" t="s">
        <v>38</v>
      </c>
      <c r="I69" s="63"/>
      <c r="J69" s="24" t="s">
        <v>39</v>
      </c>
      <c r="K69" s="5"/>
      <c r="L69" s="4"/>
      <c r="M69" s="29">
        <f t="shared" si="9"/>
        <v>400</v>
      </c>
      <c r="N69" s="1">
        <f t="shared" si="10"/>
        <v>400.000173</v>
      </c>
      <c r="O69" s="1">
        <f t="shared" si="11"/>
        <v>1</v>
      </c>
    </row>
    <row r="70" spans="1:15" ht="13.5">
      <c r="A70" s="2">
        <v>68</v>
      </c>
      <c r="B70" s="19">
        <f t="shared" si="8"/>
        <v>99</v>
      </c>
      <c r="C70" s="2">
        <v>90</v>
      </c>
      <c r="D70" s="3">
        <v>181</v>
      </c>
      <c r="E70" s="3"/>
      <c r="F70" s="23"/>
      <c r="G70" s="63"/>
      <c r="H70" s="63" t="s">
        <v>38</v>
      </c>
      <c r="I70" s="63"/>
      <c r="J70" s="24" t="s">
        <v>39</v>
      </c>
      <c r="K70" s="5"/>
      <c r="L70" s="4"/>
      <c r="M70" s="29">
        <f t="shared" si="9"/>
        <v>400</v>
      </c>
      <c r="N70" s="1">
        <f t="shared" si="10"/>
        <v>400.000181</v>
      </c>
      <c r="O70" s="1">
        <f t="shared" si="11"/>
        <v>1</v>
      </c>
    </row>
    <row r="71" spans="1:15" ht="13.5">
      <c r="A71" s="2">
        <v>69</v>
      </c>
      <c r="B71" s="19">
        <f t="shared" si="8"/>
        <v>100</v>
      </c>
      <c r="C71" s="2">
        <v>95</v>
      </c>
      <c r="D71" s="3">
        <v>182</v>
      </c>
      <c r="E71" s="3"/>
      <c r="F71" s="23"/>
      <c r="G71" s="63"/>
      <c r="H71" s="63" t="s">
        <v>38</v>
      </c>
      <c r="I71" s="63"/>
      <c r="J71" s="24" t="s">
        <v>39</v>
      </c>
      <c r="K71" s="5"/>
      <c r="L71" s="4"/>
      <c r="M71" s="29">
        <f t="shared" si="9"/>
        <v>400</v>
      </c>
      <c r="N71" s="1">
        <f t="shared" si="10"/>
        <v>400.000182</v>
      </c>
      <c r="O71" s="1">
        <f t="shared" si="11"/>
        <v>1</v>
      </c>
    </row>
    <row r="72" spans="1:15" ht="13.5">
      <c r="A72" s="10">
        <v>70</v>
      </c>
      <c r="B72" s="21">
        <f t="shared" si="8"/>
        <v>101</v>
      </c>
      <c r="C72" s="10">
        <v>80</v>
      </c>
      <c r="D72" s="11">
        <v>183</v>
      </c>
      <c r="E72" s="11"/>
      <c r="F72" s="25"/>
      <c r="G72" s="64"/>
      <c r="H72" s="64" t="s">
        <v>38</v>
      </c>
      <c r="I72" s="64"/>
      <c r="J72" s="26" t="s">
        <v>39</v>
      </c>
      <c r="K72" s="13"/>
      <c r="L72" s="12"/>
      <c r="M72" s="30">
        <f t="shared" si="9"/>
        <v>400</v>
      </c>
      <c r="N72" s="1">
        <f t="shared" si="10"/>
        <v>400.000183</v>
      </c>
      <c r="O72" s="1">
        <f t="shared" si="11"/>
        <v>1</v>
      </c>
    </row>
    <row r="73" spans="1:15" ht="13.5">
      <c r="A73" s="2">
        <v>71</v>
      </c>
      <c r="B73" s="19">
        <f t="shared" si="8"/>
        <v>98</v>
      </c>
      <c r="C73" s="2">
        <v>86</v>
      </c>
      <c r="D73" s="3">
        <v>174</v>
      </c>
      <c r="E73" s="3"/>
      <c r="F73" s="23"/>
      <c r="G73" s="63"/>
      <c r="H73" s="63" t="s">
        <v>38</v>
      </c>
      <c r="I73" s="78"/>
      <c r="J73" s="24" t="s">
        <v>39</v>
      </c>
      <c r="K73" s="5"/>
      <c r="L73" s="4"/>
      <c r="M73" s="29">
        <f t="shared" si="9"/>
        <v>400</v>
      </c>
      <c r="N73" s="1">
        <f t="shared" si="10"/>
        <v>400.000174</v>
      </c>
      <c r="O73" s="1">
        <f t="shared" si="11"/>
        <v>1</v>
      </c>
    </row>
    <row r="74" spans="1:15" ht="13.5">
      <c r="A74" s="2">
        <v>72</v>
      </c>
      <c r="B74" s="19">
        <f t="shared" si="8"/>
        <v>1</v>
      </c>
      <c r="C74" s="2"/>
      <c r="D74" s="3"/>
      <c r="E74" s="3"/>
      <c r="F74" s="23"/>
      <c r="G74" s="78"/>
      <c r="H74" s="63"/>
      <c r="I74" s="78"/>
      <c r="J74" s="24"/>
      <c r="K74" s="5"/>
      <c r="L74" s="4"/>
      <c r="M74" s="29">
        <f t="shared" si="9"/>
        <v>400</v>
      </c>
      <c r="N74" s="1">
        <f t="shared" si="10"/>
        <v>400</v>
      </c>
      <c r="O74" s="1">
        <f t="shared" si="11"/>
        <v>1</v>
      </c>
    </row>
    <row r="75" spans="1:15" ht="13.5">
      <c r="A75" s="2">
        <v>73</v>
      </c>
      <c r="B75" s="19">
        <f t="shared" si="8"/>
        <v>1</v>
      </c>
      <c r="C75" s="2"/>
      <c r="D75" s="3"/>
      <c r="E75" s="3"/>
      <c r="F75" s="23"/>
      <c r="G75" s="63"/>
      <c r="H75" s="63"/>
      <c r="I75" s="78"/>
      <c r="J75" s="24"/>
      <c r="K75" s="5"/>
      <c r="L75" s="4"/>
      <c r="M75" s="29">
        <f t="shared" si="9"/>
        <v>400</v>
      </c>
      <c r="N75" s="1">
        <f t="shared" si="10"/>
        <v>400</v>
      </c>
      <c r="O75" s="1">
        <f t="shared" si="11"/>
        <v>1</v>
      </c>
    </row>
    <row r="76" spans="1:15" ht="21">
      <c r="A76" s="2">
        <v>74</v>
      </c>
      <c r="B76" s="19">
        <f t="shared" si="8"/>
        <v>102</v>
      </c>
      <c r="C76" s="2">
        <v>81</v>
      </c>
      <c r="D76" s="3">
        <v>1011</v>
      </c>
      <c r="E76" s="3"/>
      <c r="F76" s="23"/>
      <c r="G76" s="63" t="s">
        <v>80</v>
      </c>
      <c r="H76" s="63" t="s">
        <v>38</v>
      </c>
      <c r="I76" s="63" t="s">
        <v>78</v>
      </c>
      <c r="J76" s="24" t="s">
        <v>47</v>
      </c>
      <c r="K76" s="111"/>
      <c r="L76" s="112"/>
      <c r="M76" s="29">
        <f t="shared" si="9"/>
        <v>400</v>
      </c>
      <c r="N76" s="1">
        <f t="shared" si="10"/>
        <v>400.001011</v>
      </c>
      <c r="O76" s="1">
        <f t="shared" si="11"/>
        <v>1</v>
      </c>
    </row>
    <row r="77" spans="1:15" ht="21">
      <c r="A77" s="2">
        <v>75</v>
      </c>
      <c r="B77" s="19">
        <f t="shared" si="8"/>
        <v>103</v>
      </c>
      <c r="C77" s="2">
        <v>88</v>
      </c>
      <c r="D77" s="3">
        <v>1012</v>
      </c>
      <c r="E77" s="3"/>
      <c r="F77" s="23"/>
      <c r="G77" s="125" t="s">
        <v>51</v>
      </c>
      <c r="H77" s="63" t="s">
        <v>38</v>
      </c>
      <c r="I77" s="125" t="s">
        <v>87</v>
      </c>
      <c r="J77" s="24" t="s">
        <v>47</v>
      </c>
      <c r="K77" s="111"/>
      <c r="L77" s="112"/>
      <c r="M77" s="29">
        <f t="shared" si="9"/>
        <v>400</v>
      </c>
      <c r="N77" s="1">
        <f t="shared" si="10"/>
        <v>400.001012</v>
      </c>
      <c r="O77" s="1">
        <f t="shared" si="11"/>
        <v>1</v>
      </c>
    </row>
    <row r="78" spans="1:15" ht="21">
      <c r="A78" s="2">
        <v>76</v>
      </c>
      <c r="B78" s="19">
        <f t="shared" si="8"/>
        <v>104</v>
      </c>
      <c r="C78" s="2">
        <v>90</v>
      </c>
      <c r="D78" s="3">
        <v>1013</v>
      </c>
      <c r="E78" s="3"/>
      <c r="F78" s="23"/>
      <c r="G78" s="125" t="s">
        <v>141</v>
      </c>
      <c r="H78" s="63" t="s">
        <v>38</v>
      </c>
      <c r="I78" s="125" t="s">
        <v>142</v>
      </c>
      <c r="J78" s="126" t="s">
        <v>48</v>
      </c>
      <c r="K78" s="111"/>
      <c r="L78" s="112"/>
      <c r="M78" s="29">
        <f t="shared" si="9"/>
        <v>400</v>
      </c>
      <c r="N78" s="1">
        <f t="shared" si="10"/>
        <v>400.001013</v>
      </c>
      <c r="O78" s="1">
        <f t="shared" si="11"/>
        <v>1</v>
      </c>
    </row>
    <row r="79" spans="1:15" ht="21" customHeight="1">
      <c r="A79" s="2">
        <v>77</v>
      </c>
      <c r="B79" s="19">
        <f t="shared" si="8"/>
        <v>105</v>
      </c>
      <c r="C79" s="2">
        <v>95</v>
      </c>
      <c r="D79" s="3">
        <v>1014</v>
      </c>
      <c r="E79" s="3"/>
      <c r="F79" s="23"/>
      <c r="G79" s="63"/>
      <c r="H79" s="63" t="s">
        <v>38</v>
      </c>
      <c r="I79" s="63"/>
      <c r="J79" s="24"/>
      <c r="K79" s="111"/>
      <c r="L79" s="112"/>
      <c r="M79" s="29">
        <f t="shared" si="9"/>
        <v>400</v>
      </c>
      <c r="N79" s="1">
        <f t="shared" si="10"/>
        <v>400.001014</v>
      </c>
      <c r="O79" s="1">
        <f t="shared" si="11"/>
        <v>1</v>
      </c>
    </row>
    <row r="80" spans="1:15" ht="21">
      <c r="A80" s="2">
        <v>78</v>
      </c>
      <c r="B80" s="19">
        <f t="shared" si="8"/>
        <v>106</v>
      </c>
      <c r="C80" s="2">
        <v>82</v>
      </c>
      <c r="D80" s="3">
        <v>1021</v>
      </c>
      <c r="E80" s="3"/>
      <c r="F80" s="23"/>
      <c r="G80" s="63" t="s">
        <v>49</v>
      </c>
      <c r="H80" s="63" t="s">
        <v>38</v>
      </c>
      <c r="I80" s="63" t="s">
        <v>62</v>
      </c>
      <c r="J80" s="126" t="s">
        <v>47</v>
      </c>
      <c r="K80" s="111"/>
      <c r="L80" s="112"/>
      <c r="M80" s="29">
        <f t="shared" si="9"/>
        <v>400</v>
      </c>
      <c r="N80" s="1">
        <f t="shared" si="10"/>
        <v>400.001021</v>
      </c>
      <c r="O80" s="1">
        <f t="shared" si="11"/>
        <v>1</v>
      </c>
    </row>
    <row r="81" spans="1:15" ht="21">
      <c r="A81" s="2">
        <v>79</v>
      </c>
      <c r="B81" s="19">
        <f t="shared" si="8"/>
        <v>107</v>
      </c>
      <c r="C81" s="2">
        <v>89</v>
      </c>
      <c r="D81" s="3">
        <v>1022</v>
      </c>
      <c r="E81" s="3"/>
      <c r="F81" s="23"/>
      <c r="G81" s="63" t="s">
        <v>81</v>
      </c>
      <c r="H81" s="63" t="s">
        <v>38</v>
      </c>
      <c r="I81" s="63" t="s">
        <v>54</v>
      </c>
      <c r="J81" s="24" t="s">
        <v>40</v>
      </c>
      <c r="K81" s="111"/>
      <c r="L81" s="112"/>
      <c r="M81" s="29">
        <f t="shared" si="9"/>
        <v>400</v>
      </c>
      <c r="N81" s="1">
        <f t="shared" si="10"/>
        <v>400.001022</v>
      </c>
      <c r="O81" s="1">
        <f t="shared" si="11"/>
        <v>1</v>
      </c>
    </row>
    <row r="82" spans="1:15" ht="21">
      <c r="A82" s="10">
        <v>80</v>
      </c>
      <c r="B82" s="21">
        <f t="shared" si="8"/>
        <v>108</v>
      </c>
      <c r="C82" s="10">
        <v>90</v>
      </c>
      <c r="D82" s="11">
        <v>1023</v>
      </c>
      <c r="E82" s="11"/>
      <c r="F82" s="25"/>
      <c r="G82" s="127" t="s">
        <v>143</v>
      </c>
      <c r="H82" s="64" t="s">
        <v>38</v>
      </c>
      <c r="I82" s="127" t="s">
        <v>118</v>
      </c>
      <c r="J82" s="26" t="s">
        <v>47</v>
      </c>
      <c r="K82" s="114"/>
      <c r="L82" s="115"/>
      <c r="M82" s="30">
        <f t="shared" si="9"/>
        <v>400</v>
      </c>
      <c r="N82" s="1">
        <f t="shared" si="10"/>
        <v>400.001023</v>
      </c>
      <c r="O82" s="1">
        <f t="shared" si="11"/>
        <v>1</v>
      </c>
    </row>
    <row r="83" spans="1:15" ht="21">
      <c r="A83" s="2">
        <v>81</v>
      </c>
      <c r="B83" s="19">
        <f t="shared" si="8"/>
        <v>109</v>
      </c>
      <c r="C83" s="2">
        <v>95</v>
      </c>
      <c r="D83" s="3">
        <v>1024</v>
      </c>
      <c r="E83" s="3"/>
      <c r="F83" s="23"/>
      <c r="G83" s="63"/>
      <c r="H83" s="63" t="s">
        <v>38</v>
      </c>
      <c r="I83" s="63"/>
      <c r="J83" s="24"/>
      <c r="K83" s="111"/>
      <c r="L83" s="112"/>
      <c r="M83" s="29">
        <f t="shared" si="9"/>
        <v>400</v>
      </c>
      <c r="N83" s="1">
        <f t="shared" si="10"/>
        <v>400.001024</v>
      </c>
      <c r="O83" s="1">
        <f t="shared" si="11"/>
        <v>1</v>
      </c>
    </row>
    <row r="84" spans="1:15" ht="21">
      <c r="A84" s="2">
        <v>82</v>
      </c>
      <c r="B84" s="19">
        <f t="shared" si="8"/>
        <v>110</v>
      </c>
      <c r="C84" s="2">
        <v>82</v>
      </c>
      <c r="D84" s="3">
        <v>1031</v>
      </c>
      <c r="E84" s="3"/>
      <c r="F84" s="23"/>
      <c r="G84" s="125" t="s">
        <v>82</v>
      </c>
      <c r="H84" s="63" t="s">
        <v>38</v>
      </c>
      <c r="I84" s="125" t="s">
        <v>59</v>
      </c>
      <c r="J84" s="126" t="s">
        <v>48</v>
      </c>
      <c r="K84" s="111"/>
      <c r="L84" s="112"/>
      <c r="M84" s="29">
        <f t="shared" si="9"/>
        <v>400</v>
      </c>
      <c r="N84" s="1">
        <f t="shared" si="10"/>
        <v>400.001031</v>
      </c>
      <c r="O84" s="1">
        <f t="shared" si="11"/>
        <v>1</v>
      </c>
    </row>
    <row r="85" spans="1:15" ht="21">
      <c r="A85" s="2">
        <v>83</v>
      </c>
      <c r="B85" s="19">
        <f t="shared" si="8"/>
        <v>111</v>
      </c>
      <c r="C85" s="2">
        <v>90</v>
      </c>
      <c r="D85" s="3">
        <v>1032</v>
      </c>
      <c r="E85" s="3"/>
      <c r="F85" s="23"/>
      <c r="G85" s="125" t="s">
        <v>139</v>
      </c>
      <c r="H85" s="63" t="s">
        <v>38</v>
      </c>
      <c r="I85" s="125" t="s">
        <v>50</v>
      </c>
      <c r="J85" s="126" t="s">
        <v>48</v>
      </c>
      <c r="K85" s="111"/>
      <c r="L85" s="112"/>
      <c r="M85" s="29">
        <f t="shared" si="9"/>
        <v>400</v>
      </c>
      <c r="N85" s="1">
        <f t="shared" si="10"/>
        <v>400.001032</v>
      </c>
      <c r="O85" s="1">
        <f t="shared" si="11"/>
        <v>1</v>
      </c>
    </row>
    <row r="86" spans="1:15" ht="21">
      <c r="A86" s="2">
        <v>84</v>
      </c>
      <c r="B86" s="19">
        <f t="shared" si="8"/>
        <v>112</v>
      </c>
      <c r="C86" s="2">
        <v>95</v>
      </c>
      <c r="D86" s="3">
        <v>1033</v>
      </c>
      <c r="E86" s="3"/>
      <c r="F86" s="23"/>
      <c r="G86" s="125" t="s">
        <v>83</v>
      </c>
      <c r="H86" s="63" t="s">
        <v>38</v>
      </c>
      <c r="I86" s="109" t="s">
        <v>59</v>
      </c>
      <c r="J86" s="126" t="s">
        <v>48</v>
      </c>
      <c r="K86" s="111"/>
      <c r="L86" s="112"/>
      <c r="M86" s="29">
        <f t="shared" si="9"/>
        <v>400</v>
      </c>
      <c r="N86" s="1">
        <f t="shared" si="10"/>
        <v>400.001033</v>
      </c>
      <c r="O86" s="1">
        <f t="shared" si="11"/>
        <v>1</v>
      </c>
    </row>
    <row r="87" spans="1:15" ht="21">
      <c r="A87" s="2">
        <v>85</v>
      </c>
      <c r="B87" s="19">
        <f t="shared" si="8"/>
        <v>113</v>
      </c>
      <c r="C87" s="2">
        <v>100</v>
      </c>
      <c r="D87" s="3">
        <v>1034</v>
      </c>
      <c r="E87" s="3"/>
      <c r="F87" s="23"/>
      <c r="G87" s="125" t="s">
        <v>85</v>
      </c>
      <c r="H87" s="63" t="s">
        <v>38</v>
      </c>
      <c r="I87" s="125" t="s">
        <v>61</v>
      </c>
      <c r="J87" s="126" t="s">
        <v>47</v>
      </c>
      <c r="K87" s="111"/>
      <c r="L87" s="112"/>
      <c r="M87" s="29">
        <f t="shared" si="9"/>
        <v>400</v>
      </c>
      <c r="N87" s="1">
        <f t="shared" si="10"/>
        <v>400.001034</v>
      </c>
      <c r="O87" s="1">
        <f t="shared" si="11"/>
        <v>1</v>
      </c>
    </row>
    <row r="88" spans="1:15" ht="21">
      <c r="A88" s="2">
        <v>86</v>
      </c>
      <c r="B88" s="19">
        <f t="shared" si="8"/>
        <v>114</v>
      </c>
      <c r="C88" s="2">
        <v>82</v>
      </c>
      <c r="D88" s="3">
        <v>1041</v>
      </c>
      <c r="E88" s="3"/>
      <c r="F88" s="23"/>
      <c r="G88" s="125" t="s">
        <v>150</v>
      </c>
      <c r="H88" s="63" t="s">
        <v>38</v>
      </c>
      <c r="I88" s="125" t="s">
        <v>151</v>
      </c>
      <c r="J88" s="126" t="s">
        <v>40</v>
      </c>
      <c r="K88" s="111"/>
      <c r="L88" s="112"/>
      <c r="M88" s="29">
        <f t="shared" si="9"/>
        <v>400</v>
      </c>
      <c r="N88" s="1">
        <f t="shared" si="10"/>
        <v>400.001041</v>
      </c>
      <c r="O88" s="1">
        <f t="shared" si="11"/>
        <v>1</v>
      </c>
    </row>
    <row r="89" spans="1:15" ht="21">
      <c r="A89" s="2">
        <v>87</v>
      </c>
      <c r="B89" s="19">
        <f t="shared" si="8"/>
        <v>115</v>
      </c>
      <c r="C89" s="2">
        <v>90</v>
      </c>
      <c r="D89" s="3">
        <v>1042</v>
      </c>
      <c r="E89" s="3"/>
      <c r="F89" s="23"/>
      <c r="G89" s="125" t="s">
        <v>140</v>
      </c>
      <c r="H89" s="63" t="s">
        <v>38</v>
      </c>
      <c r="I89" s="125" t="s">
        <v>50</v>
      </c>
      <c r="J89" s="24" t="s">
        <v>40</v>
      </c>
      <c r="K89" s="111"/>
      <c r="L89" s="112"/>
      <c r="M89" s="29">
        <f t="shared" si="9"/>
        <v>400</v>
      </c>
      <c r="N89" s="1">
        <f t="shared" si="10"/>
        <v>400.001042</v>
      </c>
      <c r="O89" s="1">
        <f t="shared" si="11"/>
        <v>1</v>
      </c>
    </row>
    <row r="90" spans="1:15" ht="21">
      <c r="A90" s="2">
        <v>88</v>
      </c>
      <c r="B90" s="19">
        <f t="shared" si="8"/>
        <v>116</v>
      </c>
      <c r="C90" s="2">
        <v>96</v>
      </c>
      <c r="D90" s="3">
        <v>1043</v>
      </c>
      <c r="E90" s="3"/>
      <c r="F90" s="23"/>
      <c r="G90" s="125" t="s">
        <v>144</v>
      </c>
      <c r="H90" s="63" t="s">
        <v>38</v>
      </c>
      <c r="I90" s="63" t="s">
        <v>59</v>
      </c>
      <c r="J90" s="24" t="s">
        <v>47</v>
      </c>
      <c r="K90" s="111"/>
      <c r="L90" s="112"/>
      <c r="M90" s="29">
        <f t="shared" si="9"/>
        <v>400</v>
      </c>
      <c r="N90" s="1">
        <f t="shared" si="10"/>
        <v>400.001043</v>
      </c>
      <c r="O90" s="1">
        <f t="shared" si="11"/>
        <v>1</v>
      </c>
    </row>
    <row r="91" spans="1:15" ht="21" customHeight="1">
      <c r="A91" s="10">
        <v>90</v>
      </c>
      <c r="B91" s="21">
        <f t="shared" si="8"/>
        <v>117</v>
      </c>
      <c r="C91" s="10">
        <v>100</v>
      </c>
      <c r="D91" s="11">
        <v>1044</v>
      </c>
      <c r="E91" s="11"/>
      <c r="F91" s="25"/>
      <c r="G91" s="125" t="s">
        <v>146</v>
      </c>
      <c r="H91" s="63" t="s">
        <v>38</v>
      </c>
      <c r="I91" s="125" t="s">
        <v>147</v>
      </c>
      <c r="J91" s="24" t="s">
        <v>47</v>
      </c>
      <c r="K91" s="13"/>
      <c r="L91" s="12"/>
      <c r="M91" s="30">
        <f t="shared" si="9"/>
        <v>400</v>
      </c>
      <c r="N91" s="1">
        <f t="shared" si="10"/>
        <v>400.001044</v>
      </c>
      <c r="O91" s="1">
        <f t="shared" si="11"/>
        <v>1</v>
      </c>
    </row>
    <row r="92" spans="1:15" ht="21">
      <c r="A92" s="2">
        <v>91</v>
      </c>
      <c r="B92" s="19">
        <f t="shared" si="8"/>
        <v>118</v>
      </c>
      <c r="C92" s="2">
        <v>92</v>
      </c>
      <c r="D92" s="3">
        <v>1051</v>
      </c>
      <c r="E92" s="3"/>
      <c r="F92" s="23"/>
      <c r="G92" s="125" t="s">
        <v>152</v>
      </c>
      <c r="H92" s="63" t="s">
        <v>38</v>
      </c>
      <c r="I92" s="125" t="s">
        <v>78</v>
      </c>
      <c r="J92" s="24" t="s">
        <v>40</v>
      </c>
      <c r="K92" s="5"/>
      <c r="L92" s="4"/>
      <c r="M92" s="29">
        <f t="shared" si="9"/>
        <v>400</v>
      </c>
      <c r="N92" s="1">
        <f t="shared" si="10"/>
        <v>400.001051</v>
      </c>
      <c r="O92" s="1">
        <f t="shared" si="11"/>
        <v>1</v>
      </c>
    </row>
    <row r="93" spans="1:15" ht="21">
      <c r="A93" s="2">
        <v>92</v>
      </c>
      <c r="B93" s="19">
        <f t="shared" si="8"/>
        <v>119</v>
      </c>
      <c r="C93" s="2">
        <v>95</v>
      </c>
      <c r="D93" s="3">
        <v>1052</v>
      </c>
      <c r="E93" s="3"/>
      <c r="F93" s="23"/>
      <c r="G93" s="63" t="s">
        <v>100</v>
      </c>
      <c r="H93" s="63" t="s">
        <v>38</v>
      </c>
      <c r="I93" s="125" t="s">
        <v>50</v>
      </c>
      <c r="J93" s="126" t="s">
        <v>47</v>
      </c>
      <c r="K93" s="5"/>
      <c r="L93" s="4"/>
      <c r="M93" s="29">
        <f t="shared" si="9"/>
        <v>400</v>
      </c>
      <c r="N93" s="1">
        <f t="shared" si="10"/>
        <v>400.001052</v>
      </c>
      <c r="O93" s="1">
        <f t="shared" si="11"/>
        <v>1</v>
      </c>
    </row>
    <row r="94" spans="1:15" ht="21">
      <c r="A94" s="2">
        <v>93</v>
      </c>
      <c r="B94" s="19">
        <f t="shared" si="8"/>
        <v>120</v>
      </c>
      <c r="C94" s="2">
        <v>105</v>
      </c>
      <c r="D94" s="3">
        <v>1053</v>
      </c>
      <c r="E94" s="3"/>
      <c r="F94" s="23"/>
      <c r="G94" s="125" t="s">
        <v>145</v>
      </c>
      <c r="H94" s="63" t="s">
        <v>38</v>
      </c>
      <c r="I94" s="125" t="s">
        <v>142</v>
      </c>
      <c r="J94" s="126" t="s">
        <v>47</v>
      </c>
      <c r="K94" s="5"/>
      <c r="L94" s="4"/>
      <c r="M94" s="29">
        <f t="shared" si="9"/>
        <v>400</v>
      </c>
      <c r="N94" s="1">
        <f t="shared" si="10"/>
        <v>400.001053</v>
      </c>
      <c r="O94" s="1">
        <f t="shared" si="11"/>
        <v>1</v>
      </c>
    </row>
    <row r="95" spans="1:15" ht="21">
      <c r="A95" s="2">
        <v>94</v>
      </c>
      <c r="B95" s="19">
        <f t="shared" si="8"/>
        <v>121</v>
      </c>
      <c r="C95" s="2">
        <v>120</v>
      </c>
      <c r="D95" s="3">
        <v>1054</v>
      </c>
      <c r="E95" s="3"/>
      <c r="F95" s="23"/>
      <c r="G95" s="125" t="s">
        <v>148</v>
      </c>
      <c r="H95" s="63" t="s">
        <v>38</v>
      </c>
      <c r="I95" s="125" t="s">
        <v>149</v>
      </c>
      <c r="J95" s="24" t="s">
        <v>47</v>
      </c>
      <c r="K95" s="5"/>
      <c r="L95" s="4"/>
      <c r="M95" s="29">
        <f t="shared" si="9"/>
        <v>400</v>
      </c>
      <c r="N95" s="1">
        <f t="shared" si="10"/>
        <v>400.001054</v>
      </c>
      <c r="O95" s="1">
        <f t="shared" si="11"/>
        <v>1</v>
      </c>
    </row>
    <row r="96" spans="1:15" ht="21">
      <c r="A96" s="2">
        <v>95</v>
      </c>
      <c r="B96" s="19">
        <f t="shared" si="8"/>
        <v>122</v>
      </c>
      <c r="C96" s="2">
        <v>92</v>
      </c>
      <c r="D96" s="3">
        <v>1061</v>
      </c>
      <c r="E96" s="3"/>
      <c r="F96" s="23"/>
      <c r="G96" s="125" t="s">
        <v>162</v>
      </c>
      <c r="H96" s="63" t="s">
        <v>38</v>
      </c>
      <c r="I96" s="63" t="s">
        <v>54</v>
      </c>
      <c r="J96" s="24" t="s">
        <v>47</v>
      </c>
      <c r="K96" s="5"/>
      <c r="L96" s="4"/>
      <c r="M96" s="29">
        <f t="shared" si="9"/>
        <v>400</v>
      </c>
      <c r="N96" s="1">
        <f t="shared" si="10"/>
        <v>400.001061</v>
      </c>
      <c r="O96" s="1">
        <f t="shared" si="11"/>
        <v>1</v>
      </c>
    </row>
    <row r="97" spans="1:15" ht="21">
      <c r="A97" s="2">
        <v>96</v>
      </c>
      <c r="B97" s="19">
        <f t="shared" si="8"/>
        <v>123</v>
      </c>
      <c r="C97" s="2">
        <v>95</v>
      </c>
      <c r="D97" s="3">
        <v>1062</v>
      </c>
      <c r="E97" s="3"/>
      <c r="F97" s="23"/>
      <c r="G97" s="127" t="s">
        <v>163</v>
      </c>
      <c r="H97" s="64" t="s">
        <v>38</v>
      </c>
      <c r="I97" s="127" t="s">
        <v>118</v>
      </c>
      <c r="J97" s="26" t="s">
        <v>47</v>
      </c>
      <c r="K97" s="111"/>
      <c r="L97" s="112"/>
      <c r="M97" s="29">
        <f t="shared" si="9"/>
        <v>400</v>
      </c>
      <c r="N97" s="1">
        <f t="shared" si="10"/>
        <v>400.001062</v>
      </c>
      <c r="O97" s="1">
        <f t="shared" si="11"/>
        <v>1</v>
      </c>
    </row>
    <row r="98" spans="1:15" ht="21">
      <c r="A98" s="2">
        <v>97</v>
      </c>
      <c r="B98" s="19">
        <f t="shared" si="8"/>
        <v>124</v>
      </c>
      <c r="C98" s="2">
        <v>105</v>
      </c>
      <c r="D98" s="3">
        <v>1063</v>
      </c>
      <c r="E98" s="3"/>
      <c r="F98" s="23"/>
      <c r="G98" s="125" t="s">
        <v>160</v>
      </c>
      <c r="H98" s="63" t="s">
        <v>38</v>
      </c>
      <c r="I98" s="125" t="s">
        <v>50</v>
      </c>
      <c r="J98" s="126" t="s">
        <v>40</v>
      </c>
      <c r="K98" s="111"/>
      <c r="L98" s="112"/>
      <c r="M98" s="29">
        <f t="shared" si="9"/>
        <v>400</v>
      </c>
      <c r="N98" s="1">
        <f t="shared" si="10"/>
        <v>400.001063</v>
      </c>
      <c r="O98" s="1">
        <f t="shared" si="11"/>
        <v>1</v>
      </c>
    </row>
    <row r="99" spans="1:15" ht="21">
      <c r="A99" s="2">
        <v>98</v>
      </c>
      <c r="B99" s="19">
        <f aca="true" t="shared" si="12" ref="B99:B130">RANK(N99,$N$3:$N$158,1)</f>
        <v>125</v>
      </c>
      <c r="C99" s="2">
        <v>120</v>
      </c>
      <c r="D99" s="3">
        <v>1064</v>
      </c>
      <c r="E99" s="3"/>
      <c r="F99" s="23"/>
      <c r="G99" s="125" t="s">
        <v>170</v>
      </c>
      <c r="H99" s="125" t="s">
        <v>38</v>
      </c>
      <c r="I99" s="125" t="s">
        <v>56</v>
      </c>
      <c r="J99" s="126" t="s">
        <v>40</v>
      </c>
      <c r="K99" s="5"/>
      <c r="L99" s="4"/>
      <c r="M99" s="29">
        <f aca="true" t="shared" si="13" ref="M99:M130">IF(COUNT(K99:L99)=2,K99+L99,400)</f>
        <v>400</v>
      </c>
      <c r="N99" s="1">
        <f aca="true" t="shared" si="14" ref="N99:N130">M99+L99*0.01+D99*0.000001</f>
        <v>400.001064</v>
      </c>
      <c r="O99" s="1">
        <f aca="true" t="shared" si="15" ref="O99:O130">RANK(M99,$M$3:$M$201,1)</f>
        <v>1</v>
      </c>
    </row>
    <row r="100" spans="1:15" ht="21">
      <c r="A100" s="2">
        <v>99</v>
      </c>
      <c r="B100" s="19">
        <f t="shared" si="12"/>
        <v>126</v>
      </c>
      <c r="C100" s="2">
        <v>97</v>
      </c>
      <c r="D100" s="3">
        <v>1071</v>
      </c>
      <c r="E100" s="3"/>
      <c r="F100" s="23"/>
      <c r="G100" s="125" t="s">
        <v>153</v>
      </c>
      <c r="H100" s="63" t="s">
        <v>38</v>
      </c>
      <c r="I100" s="125" t="s">
        <v>154</v>
      </c>
      <c r="J100" s="24" t="s">
        <v>47</v>
      </c>
      <c r="K100" s="5"/>
      <c r="L100" s="4"/>
      <c r="M100" s="29">
        <f t="shared" si="13"/>
        <v>400</v>
      </c>
      <c r="N100" s="1">
        <f t="shared" si="14"/>
        <v>400.001071</v>
      </c>
      <c r="O100" s="1">
        <f t="shared" si="15"/>
        <v>1</v>
      </c>
    </row>
    <row r="101" spans="1:15" ht="21">
      <c r="A101" s="10">
        <v>100</v>
      </c>
      <c r="B101" s="21">
        <f t="shared" si="12"/>
        <v>127</v>
      </c>
      <c r="C101" s="10">
        <v>110</v>
      </c>
      <c r="D101" s="11">
        <v>1072</v>
      </c>
      <c r="E101" s="11"/>
      <c r="F101" s="25"/>
      <c r="G101" s="125" t="s">
        <v>164</v>
      </c>
      <c r="H101" s="63" t="s">
        <v>38</v>
      </c>
      <c r="I101" s="125" t="s">
        <v>165</v>
      </c>
      <c r="J101" s="126" t="s">
        <v>47</v>
      </c>
      <c r="K101" s="114"/>
      <c r="L101" s="115"/>
      <c r="M101" s="30">
        <f t="shared" si="13"/>
        <v>400</v>
      </c>
      <c r="N101" s="1">
        <f t="shared" si="14"/>
        <v>400.001072</v>
      </c>
      <c r="O101" s="1">
        <f t="shared" si="15"/>
        <v>1</v>
      </c>
    </row>
    <row r="102" spans="1:15" ht="21">
      <c r="A102" s="2">
        <v>101</v>
      </c>
      <c r="B102" s="19">
        <f t="shared" si="12"/>
        <v>128</v>
      </c>
      <c r="C102" s="2">
        <v>120</v>
      </c>
      <c r="D102" s="3">
        <v>1073</v>
      </c>
      <c r="E102" s="3"/>
      <c r="F102" s="23"/>
      <c r="G102" s="125" t="s">
        <v>161</v>
      </c>
      <c r="H102" s="63" t="s">
        <v>38</v>
      </c>
      <c r="I102" s="125" t="s">
        <v>50</v>
      </c>
      <c r="J102" s="24" t="s">
        <v>40</v>
      </c>
      <c r="K102" s="5"/>
      <c r="L102" s="4"/>
      <c r="M102" s="29">
        <f t="shared" si="13"/>
        <v>400</v>
      </c>
      <c r="N102" s="1">
        <f t="shared" si="14"/>
        <v>400.001073</v>
      </c>
      <c r="O102" s="1">
        <f t="shared" si="15"/>
        <v>1</v>
      </c>
    </row>
    <row r="103" spans="1:15" ht="21">
      <c r="A103" s="2">
        <v>102</v>
      </c>
      <c r="B103" s="19">
        <f t="shared" si="12"/>
        <v>129</v>
      </c>
      <c r="C103" s="2">
        <v>120</v>
      </c>
      <c r="D103" s="3">
        <v>1074</v>
      </c>
      <c r="E103" s="3"/>
      <c r="F103" s="23"/>
      <c r="G103" s="125" t="s">
        <v>171</v>
      </c>
      <c r="H103" s="125" t="s">
        <v>38</v>
      </c>
      <c r="I103" s="125" t="s">
        <v>78</v>
      </c>
      <c r="J103" s="126" t="s">
        <v>40</v>
      </c>
      <c r="K103" s="111"/>
      <c r="L103" s="112"/>
      <c r="M103" s="29">
        <f t="shared" si="13"/>
        <v>400</v>
      </c>
      <c r="N103" s="1">
        <f t="shared" si="14"/>
        <v>400.001074</v>
      </c>
      <c r="O103" s="1">
        <f t="shared" si="15"/>
        <v>1</v>
      </c>
    </row>
    <row r="104" spans="1:15" ht="21">
      <c r="A104" s="2">
        <v>103</v>
      </c>
      <c r="B104" s="19">
        <f t="shared" si="12"/>
        <v>130</v>
      </c>
      <c r="C104" s="2">
        <v>98</v>
      </c>
      <c r="D104" s="3">
        <v>1081</v>
      </c>
      <c r="E104" s="3"/>
      <c r="F104" s="23"/>
      <c r="G104" s="125" t="s">
        <v>155</v>
      </c>
      <c r="H104" s="63" t="s">
        <v>38</v>
      </c>
      <c r="I104" s="125" t="s">
        <v>138</v>
      </c>
      <c r="J104" s="126" t="s">
        <v>47</v>
      </c>
      <c r="K104" s="5"/>
      <c r="L104" s="4"/>
      <c r="M104" s="29">
        <f t="shared" si="13"/>
        <v>400</v>
      </c>
      <c r="N104" s="1">
        <f t="shared" si="14"/>
        <v>400.001081</v>
      </c>
      <c r="O104" s="1">
        <f t="shared" si="15"/>
        <v>1</v>
      </c>
    </row>
    <row r="105" spans="1:15" ht="21">
      <c r="A105" s="2">
        <v>104</v>
      </c>
      <c r="B105" s="19">
        <f t="shared" si="12"/>
        <v>131</v>
      </c>
      <c r="C105" s="2">
        <v>110</v>
      </c>
      <c r="D105" s="3">
        <v>1082</v>
      </c>
      <c r="E105" s="3"/>
      <c r="F105" s="23"/>
      <c r="G105" s="125" t="s">
        <v>166</v>
      </c>
      <c r="H105" s="63" t="s">
        <v>38</v>
      </c>
      <c r="I105" s="125" t="s">
        <v>118</v>
      </c>
      <c r="J105" s="126" t="s">
        <v>47</v>
      </c>
      <c r="K105" s="111"/>
      <c r="L105" s="112"/>
      <c r="M105" s="29">
        <f t="shared" si="13"/>
        <v>400</v>
      </c>
      <c r="N105" s="1">
        <f t="shared" si="14"/>
        <v>400.001082</v>
      </c>
      <c r="O105" s="1">
        <f t="shared" si="15"/>
        <v>1</v>
      </c>
    </row>
    <row r="106" spans="1:15" ht="21">
      <c r="A106" s="2">
        <v>105</v>
      </c>
      <c r="B106" s="19">
        <f t="shared" si="12"/>
        <v>132</v>
      </c>
      <c r="C106" s="2">
        <v>120</v>
      </c>
      <c r="D106" s="3">
        <v>1083</v>
      </c>
      <c r="E106" s="3"/>
      <c r="F106" s="23"/>
      <c r="G106" s="125" t="s">
        <v>172</v>
      </c>
      <c r="H106" s="63" t="s">
        <v>38</v>
      </c>
      <c r="I106" s="125" t="s">
        <v>147</v>
      </c>
      <c r="J106" s="24" t="s">
        <v>47</v>
      </c>
      <c r="K106" s="111"/>
      <c r="L106" s="112"/>
      <c r="M106" s="29">
        <f t="shared" si="13"/>
        <v>400</v>
      </c>
      <c r="N106" s="1">
        <f t="shared" si="14"/>
        <v>400.001083</v>
      </c>
      <c r="O106" s="1">
        <f t="shared" si="15"/>
        <v>1</v>
      </c>
    </row>
    <row r="107" spans="1:15" ht="21">
      <c r="A107" s="2">
        <v>106</v>
      </c>
      <c r="B107" s="19">
        <f t="shared" si="12"/>
        <v>133</v>
      </c>
      <c r="C107" s="2">
        <v>140</v>
      </c>
      <c r="D107" s="3">
        <v>1084</v>
      </c>
      <c r="E107" s="3"/>
      <c r="F107" s="23"/>
      <c r="G107" s="125" t="s">
        <v>173</v>
      </c>
      <c r="H107" s="64" t="s">
        <v>38</v>
      </c>
      <c r="I107" s="127" t="s">
        <v>174</v>
      </c>
      <c r="J107" s="128" t="s">
        <v>47</v>
      </c>
      <c r="K107" s="111"/>
      <c r="L107" s="112"/>
      <c r="M107" s="29">
        <f t="shared" si="13"/>
        <v>400</v>
      </c>
      <c r="N107" s="1">
        <f t="shared" si="14"/>
        <v>400.001084</v>
      </c>
      <c r="O107" s="1">
        <f t="shared" si="15"/>
        <v>1</v>
      </c>
    </row>
    <row r="108" spans="1:15" ht="21">
      <c r="A108" s="2">
        <v>107</v>
      </c>
      <c r="B108" s="19">
        <f t="shared" si="12"/>
        <v>134</v>
      </c>
      <c r="C108" s="2">
        <v>99</v>
      </c>
      <c r="D108" s="3">
        <v>1091</v>
      </c>
      <c r="E108" s="3"/>
      <c r="F108" s="23"/>
      <c r="G108" s="125" t="s">
        <v>156</v>
      </c>
      <c r="H108" s="63" t="s">
        <v>38</v>
      </c>
      <c r="I108" s="125" t="s">
        <v>50</v>
      </c>
      <c r="J108" s="24" t="s">
        <v>47</v>
      </c>
      <c r="K108" s="5"/>
      <c r="L108" s="4"/>
      <c r="M108" s="29">
        <f t="shared" si="13"/>
        <v>400</v>
      </c>
      <c r="N108" s="1">
        <f t="shared" si="14"/>
        <v>400.001091</v>
      </c>
      <c r="O108" s="1">
        <f t="shared" si="15"/>
        <v>1</v>
      </c>
    </row>
    <row r="109" spans="1:15" ht="21">
      <c r="A109" s="2">
        <v>108</v>
      </c>
      <c r="B109" s="19">
        <f t="shared" si="12"/>
        <v>135</v>
      </c>
      <c r="C109" s="2">
        <v>110</v>
      </c>
      <c r="D109" s="3">
        <v>1092</v>
      </c>
      <c r="E109" s="3"/>
      <c r="F109" s="23"/>
      <c r="G109" s="125" t="s">
        <v>167</v>
      </c>
      <c r="H109" s="63" t="s">
        <v>38</v>
      </c>
      <c r="I109" s="125" t="s">
        <v>142</v>
      </c>
      <c r="J109" s="126" t="s">
        <v>48</v>
      </c>
      <c r="K109" s="111"/>
      <c r="L109" s="112"/>
      <c r="M109" s="29">
        <f t="shared" si="13"/>
        <v>400</v>
      </c>
      <c r="N109" s="1">
        <f t="shared" si="14"/>
        <v>400.001092</v>
      </c>
      <c r="O109" s="1">
        <f t="shared" si="15"/>
        <v>1</v>
      </c>
    </row>
    <row r="110" spans="1:15" ht="21">
      <c r="A110" s="2">
        <v>109</v>
      </c>
      <c r="B110" s="19">
        <f t="shared" si="12"/>
        <v>136</v>
      </c>
      <c r="C110" s="2">
        <v>130</v>
      </c>
      <c r="D110" s="3">
        <v>1093</v>
      </c>
      <c r="E110" s="3"/>
      <c r="F110" s="23"/>
      <c r="G110" s="125" t="s">
        <v>175</v>
      </c>
      <c r="H110" s="63" t="s">
        <v>38</v>
      </c>
      <c r="I110" s="125" t="s">
        <v>61</v>
      </c>
      <c r="J110" s="24" t="s">
        <v>40</v>
      </c>
      <c r="K110" s="111"/>
      <c r="L110" s="112"/>
      <c r="M110" s="29">
        <f t="shared" si="13"/>
        <v>400</v>
      </c>
      <c r="N110" s="1">
        <f t="shared" si="14"/>
        <v>400.001093</v>
      </c>
      <c r="O110" s="1">
        <f t="shared" si="15"/>
        <v>1</v>
      </c>
    </row>
    <row r="111" spans="1:15" ht="21">
      <c r="A111" s="10">
        <v>110</v>
      </c>
      <c r="B111" s="21">
        <f t="shared" si="12"/>
        <v>137</v>
      </c>
      <c r="C111" s="10">
        <v>140</v>
      </c>
      <c r="D111" s="11">
        <v>1094</v>
      </c>
      <c r="E111" s="11"/>
      <c r="F111" s="25"/>
      <c r="G111" s="125" t="s">
        <v>176</v>
      </c>
      <c r="H111" s="63" t="s">
        <v>38</v>
      </c>
      <c r="I111" s="125" t="s">
        <v>174</v>
      </c>
      <c r="J111" s="126" t="s">
        <v>47</v>
      </c>
      <c r="K111" s="114"/>
      <c r="L111" s="115"/>
      <c r="M111" s="30">
        <f t="shared" si="13"/>
        <v>400</v>
      </c>
      <c r="N111" s="1">
        <f t="shared" si="14"/>
        <v>400.001094</v>
      </c>
      <c r="O111" s="1">
        <f t="shared" si="15"/>
        <v>1</v>
      </c>
    </row>
    <row r="112" spans="1:15" ht="21">
      <c r="A112" s="2">
        <v>111</v>
      </c>
      <c r="B112" s="19">
        <f t="shared" si="12"/>
        <v>138</v>
      </c>
      <c r="C112" s="2">
        <v>100</v>
      </c>
      <c r="D112" s="3">
        <v>1101</v>
      </c>
      <c r="E112" s="3"/>
      <c r="F112" s="23"/>
      <c r="G112" s="125" t="s">
        <v>157</v>
      </c>
      <c r="H112" s="63" t="s">
        <v>38</v>
      </c>
      <c r="I112" s="125" t="s">
        <v>50</v>
      </c>
      <c r="J112" s="24" t="s">
        <v>40</v>
      </c>
      <c r="K112" s="5"/>
      <c r="L112" s="4"/>
      <c r="M112" s="29">
        <f t="shared" si="13"/>
        <v>400</v>
      </c>
      <c r="N112" s="1">
        <f t="shared" si="14"/>
        <v>400.001101</v>
      </c>
      <c r="O112" s="1">
        <f t="shared" si="15"/>
        <v>1</v>
      </c>
    </row>
    <row r="113" spans="1:15" ht="21">
      <c r="A113" s="2">
        <v>112</v>
      </c>
      <c r="B113" s="19">
        <f t="shared" si="12"/>
        <v>139</v>
      </c>
      <c r="C113" s="2">
        <v>110</v>
      </c>
      <c r="D113" s="3">
        <v>1102</v>
      </c>
      <c r="E113" s="3"/>
      <c r="F113" s="23"/>
      <c r="G113" s="125" t="s">
        <v>168</v>
      </c>
      <c r="H113" s="63" t="s">
        <v>38</v>
      </c>
      <c r="I113" s="125" t="s">
        <v>56</v>
      </c>
      <c r="J113" s="126" t="s">
        <v>40</v>
      </c>
      <c r="K113" s="118"/>
      <c r="L113" s="119"/>
      <c r="M113" s="29">
        <f t="shared" si="13"/>
        <v>400</v>
      </c>
      <c r="N113" s="1">
        <f t="shared" si="14"/>
        <v>400.001102</v>
      </c>
      <c r="O113" s="1">
        <f t="shared" si="15"/>
        <v>1</v>
      </c>
    </row>
    <row r="114" spans="1:15" ht="21">
      <c r="A114" s="2">
        <v>113</v>
      </c>
      <c r="B114" s="19">
        <f t="shared" si="12"/>
        <v>140</v>
      </c>
      <c r="C114" s="2">
        <v>120</v>
      </c>
      <c r="D114" s="3">
        <v>1103</v>
      </c>
      <c r="E114" s="3"/>
      <c r="F114" s="23"/>
      <c r="G114" s="125" t="s">
        <v>177</v>
      </c>
      <c r="H114" s="63" t="s">
        <v>38</v>
      </c>
      <c r="I114" s="125" t="s">
        <v>149</v>
      </c>
      <c r="J114" s="24" t="s">
        <v>40</v>
      </c>
      <c r="K114" s="5"/>
      <c r="L114" s="4"/>
      <c r="M114" s="29">
        <f t="shared" si="13"/>
        <v>400</v>
      </c>
      <c r="N114" s="1">
        <f t="shared" si="14"/>
        <v>400.001103</v>
      </c>
      <c r="O114" s="1">
        <f t="shared" si="15"/>
        <v>1</v>
      </c>
    </row>
    <row r="115" spans="1:15" ht="21">
      <c r="A115" s="2">
        <v>114</v>
      </c>
      <c r="B115" s="19">
        <f t="shared" si="12"/>
        <v>141</v>
      </c>
      <c r="C115" s="2">
        <v>130</v>
      </c>
      <c r="D115" s="3">
        <v>1104</v>
      </c>
      <c r="E115" s="3"/>
      <c r="F115" s="23"/>
      <c r="G115" s="125"/>
      <c r="H115" s="63" t="s">
        <v>38</v>
      </c>
      <c r="I115" s="125"/>
      <c r="J115" s="24"/>
      <c r="K115" s="5"/>
      <c r="L115" s="4"/>
      <c r="M115" s="29">
        <f t="shared" si="13"/>
        <v>400</v>
      </c>
      <c r="N115" s="1">
        <f t="shared" si="14"/>
        <v>400.001104</v>
      </c>
      <c r="O115" s="1">
        <f t="shared" si="15"/>
        <v>1</v>
      </c>
    </row>
    <row r="116" spans="1:15" ht="21">
      <c r="A116" s="2">
        <v>115</v>
      </c>
      <c r="B116" s="19">
        <f t="shared" si="12"/>
        <v>142</v>
      </c>
      <c r="C116" s="2">
        <v>100</v>
      </c>
      <c r="D116" s="3">
        <v>1111</v>
      </c>
      <c r="E116" s="3"/>
      <c r="F116" s="23"/>
      <c r="G116" s="125" t="s">
        <v>158</v>
      </c>
      <c r="H116" s="63" t="s">
        <v>38</v>
      </c>
      <c r="I116" s="125" t="s">
        <v>50</v>
      </c>
      <c r="J116" s="24" t="s">
        <v>47</v>
      </c>
      <c r="K116" s="5"/>
      <c r="L116" s="4"/>
      <c r="M116" s="29">
        <f t="shared" si="13"/>
        <v>400</v>
      </c>
      <c r="N116" s="1">
        <f t="shared" si="14"/>
        <v>400.001111</v>
      </c>
      <c r="O116" s="1">
        <f t="shared" si="15"/>
        <v>1</v>
      </c>
    </row>
    <row r="117" spans="1:15" ht="21">
      <c r="A117" s="2">
        <v>116</v>
      </c>
      <c r="B117" s="19">
        <f t="shared" si="12"/>
        <v>143</v>
      </c>
      <c r="C117" s="2">
        <v>110</v>
      </c>
      <c r="D117" s="3">
        <v>1112</v>
      </c>
      <c r="E117" s="3"/>
      <c r="F117" s="23"/>
      <c r="G117" s="125" t="s">
        <v>169</v>
      </c>
      <c r="H117" s="63" t="s">
        <v>38</v>
      </c>
      <c r="I117" s="125" t="s">
        <v>56</v>
      </c>
      <c r="J117" s="126" t="s">
        <v>40</v>
      </c>
      <c r="K117" s="5"/>
      <c r="L117" s="4"/>
      <c r="M117" s="29">
        <f t="shared" si="13"/>
        <v>400</v>
      </c>
      <c r="N117" s="1">
        <f t="shared" si="14"/>
        <v>400.001112</v>
      </c>
      <c r="O117" s="1">
        <f t="shared" si="15"/>
        <v>1</v>
      </c>
    </row>
    <row r="118" spans="1:15" ht="21">
      <c r="A118" s="2">
        <v>117</v>
      </c>
      <c r="B118" s="19">
        <f t="shared" si="12"/>
        <v>144</v>
      </c>
      <c r="C118" s="2"/>
      <c r="D118" s="3">
        <v>1113</v>
      </c>
      <c r="E118" s="3"/>
      <c r="F118" s="23"/>
      <c r="G118" s="125" t="s">
        <v>178</v>
      </c>
      <c r="H118" s="63" t="s">
        <v>38</v>
      </c>
      <c r="I118" s="125" t="s">
        <v>179</v>
      </c>
      <c r="J118" s="126" t="s">
        <v>40</v>
      </c>
      <c r="K118" s="5"/>
      <c r="L118" s="4"/>
      <c r="M118" s="29">
        <f t="shared" si="13"/>
        <v>400</v>
      </c>
      <c r="N118" s="1">
        <f t="shared" si="14"/>
        <v>400.001113</v>
      </c>
      <c r="O118" s="1">
        <f t="shared" si="15"/>
        <v>1</v>
      </c>
    </row>
    <row r="119" spans="1:15" ht="21">
      <c r="A119" s="2">
        <v>118</v>
      </c>
      <c r="B119" s="19">
        <f t="shared" si="12"/>
        <v>145</v>
      </c>
      <c r="C119" s="2">
        <v>100</v>
      </c>
      <c r="D119" s="3">
        <v>1114</v>
      </c>
      <c r="E119" s="3"/>
      <c r="F119" s="23"/>
      <c r="G119" s="63"/>
      <c r="H119" s="63" t="s">
        <v>38</v>
      </c>
      <c r="I119" s="63"/>
      <c r="J119" s="24"/>
      <c r="K119" s="5"/>
      <c r="L119" s="4"/>
      <c r="M119" s="29">
        <f t="shared" si="13"/>
        <v>400</v>
      </c>
      <c r="N119" s="1">
        <f t="shared" si="14"/>
        <v>400.001114</v>
      </c>
      <c r="O119" s="1">
        <f t="shared" si="15"/>
        <v>1</v>
      </c>
    </row>
    <row r="120" spans="1:15" ht="21">
      <c r="A120" s="2">
        <v>119</v>
      </c>
      <c r="B120" s="19">
        <f t="shared" si="12"/>
        <v>146</v>
      </c>
      <c r="C120" s="2">
        <v>120</v>
      </c>
      <c r="D120" s="3">
        <v>1121</v>
      </c>
      <c r="E120" s="3"/>
      <c r="F120" s="23"/>
      <c r="G120" s="125" t="s">
        <v>159</v>
      </c>
      <c r="H120" s="63" t="s">
        <v>38</v>
      </c>
      <c r="I120" s="125" t="s">
        <v>50</v>
      </c>
      <c r="J120" s="126" t="s">
        <v>47</v>
      </c>
      <c r="K120" s="5"/>
      <c r="L120" s="4"/>
      <c r="M120" s="29">
        <f t="shared" si="13"/>
        <v>400</v>
      </c>
      <c r="N120" s="1">
        <f t="shared" si="14"/>
        <v>400.001121</v>
      </c>
      <c r="O120" s="1">
        <f t="shared" si="15"/>
        <v>1</v>
      </c>
    </row>
    <row r="121" spans="1:15" ht="21">
      <c r="A121" s="10">
        <v>120</v>
      </c>
      <c r="B121" s="21">
        <f t="shared" si="12"/>
        <v>147</v>
      </c>
      <c r="C121" s="10">
        <v>130</v>
      </c>
      <c r="D121" s="11">
        <v>1122</v>
      </c>
      <c r="E121" s="11"/>
      <c r="F121" s="25"/>
      <c r="G121" s="125" t="s">
        <v>98</v>
      </c>
      <c r="H121" s="64" t="s">
        <v>38</v>
      </c>
      <c r="I121" s="64" t="s">
        <v>56</v>
      </c>
      <c r="J121" s="26" t="s">
        <v>47</v>
      </c>
      <c r="K121" s="13"/>
      <c r="L121" s="12"/>
      <c r="M121" s="30">
        <f t="shared" si="13"/>
        <v>400</v>
      </c>
      <c r="N121" s="1">
        <f t="shared" si="14"/>
        <v>400.001122</v>
      </c>
      <c r="O121" s="1">
        <f t="shared" si="15"/>
        <v>1</v>
      </c>
    </row>
    <row r="122" spans="1:15" ht="21">
      <c r="A122" s="2">
        <v>121</v>
      </c>
      <c r="B122" s="19">
        <f t="shared" si="12"/>
        <v>148</v>
      </c>
      <c r="C122" s="2">
        <v>100</v>
      </c>
      <c r="D122" s="3">
        <v>1123</v>
      </c>
      <c r="E122" s="3"/>
      <c r="F122" s="23"/>
      <c r="G122" s="127" t="s">
        <v>180</v>
      </c>
      <c r="H122" s="63" t="s">
        <v>38</v>
      </c>
      <c r="I122" s="125" t="s">
        <v>181</v>
      </c>
      <c r="J122" s="126" t="s">
        <v>47</v>
      </c>
      <c r="K122" s="5"/>
      <c r="L122" s="4"/>
      <c r="M122" s="29">
        <f t="shared" si="13"/>
        <v>400</v>
      </c>
      <c r="N122" s="1">
        <f t="shared" si="14"/>
        <v>400.001123</v>
      </c>
      <c r="O122" s="1">
        <f t="shared" si="15"/>
        <v>1</v>
      </c>
    </row>
    <row r="123" spans="1:15" ht="21" customHeight="1">
      <c r="A123" s="2">
        <v>122</v>
      </c>
      <c r="B123" s="19">
        <f t="shared" si="12"/>
        <v>149</v>
      </c>
      <c r="C123" s="2">
        <v>100</v>
      </c>
      <c r="D123" s="3">
        <v>1124</v>
      </c>
      <c r="E123" s="3"/>
      <c r="F123" s="23"/>
      <c r="G123" s="63"/>
      <c r="H123" s="63" t="s">
        <v>38</v>
      </c>
      <c r="I123" s="63"/>
      <c r="J123" s="24"/>
      <c r="K123" s="5"/>
      <c r="L123" s="4"/>
      <c r="M123" s="29">
        <f t="shared" si="13"/>
        <v>400</v>
      </c>
      <c r="N123" s="1">
        <f t="shared" si="14"/>
        <v>400.001124</v>
      </c>
      <c r="O123" s="1">
        <f t="shared" si="15"/>
        <v>1</v>
      </c>
    </row>
    <row r="124" spans="1:15" ht="21" customHeight="1">
      <c r="A124" s="2">
        <v>123</v>
      </c>
      <c r="B124" s="19">
        <f t="shared" si="12"/>
        <v>150</v>
      </c>
      <c r="C124" s="2">
        <v>150</v>
      </c>
      <c r="D124" s="3">
        <v>1131</v>
      </c>
      <c r="E124" s="3"/>
      <c r="F124" s="23"/>
      <c r="G124" s="125"/>
      <c r="H124" s="63" t="s">
        <v>38</v>
      </c>
      <c r="I124" s="125"/>
      <c r="J124" s="24"/>
      <c r="K124" s="5"/>
      <c r="L124" s="4"/>
      <c r="M124" s="29">
        <f t="shared" si="13"/>
        <v>400</v>
      </c>
      <c r="N124" s="1">
        <f t="shared" si="14"/>
        <v>400.001131</v>
      </c>
      <c r="O124" s="1">
        <f t="shared" si="15"/>
        <v>1</v>
      </c>
    </row>
    <row r="125" spans="1:15" ht="21" customHeight="1">
      <c r="A125" s="2">
        <v>124</v>
      </c>
      <c r="B125" s="19">
        <f t="shared" si="12"/>
        <v>151</v>
      </c>
      <c r="C125" s="2">
        <v>95</v>
      </c>
      <c r="D125" s="3">
        <v>1132</v>
      </c>
      <c r="E125" s="3"/>
      <c r="F125" s="23"/>
      <c r="G125" s="63"/>
      <c r="H125" s="63" t="s">
        <v>38</v>
      </c>
      <c r="I125" s="63"/>
      <c r="J125" s="24"/>
      <c r="K125" s="5"/>
      <c r="L125" s="4"/>
      <c r="M125" s="29">
        <f t="shared" si="13"/>
        <v>400</v>
      </c>
      <c r="N125" s="1">
        <f t="shared" si="14"/>
        <v>400.001132</v>
      </c>
      <c r="O125" s="1">
        <f t="shared" si="15"/>
        <v>1</v>
      </c>
    </row>
    <row r="126" spans="1:15" ht="21" customHeight="1">
      <c r="A126" s="2">
        <v>125</v>
      </c>
      <c r="B126" s="19">
        <f t="shared" si="12"/>
        <v>152</v>
      </c>
      <c r="C126" s="2"/>
      <c r="D126" s="3">
        <v>1133</v>
      </c>
      <c r="E126" s="3"/>
      <c r="F126" s="23"/>
      <c r="G126" s="63"/>
      <c r="H126" s="63" t="s">
        <v>38</v>
      </c>
      <c r="I126" s="63"/>
      <c r="J126" s="24"/>
      <c r="K126" s="5"/>
      <c r="L126" s="4"/>
      <c r="M126" s="29">
        <f t="shared" si="13"/>
        <v>400</v>
      </c>
      <c r="N126" s="1">
        <f t="shared" si="14"/>
        <v>400.001133</v>
      </c>
      <c r="O126" s="1">
        <f t="shared" si="15"/>
        <v>1</v>
      </c>
    </row>
    <row r="127" spans="1:15" ht="21" customHeight="1">
      <c r="A127" s="2">
        <v>126</v>
      </c>
      <c r="B127" s="19">
        <f t="shared" si="12"/>
        <v>153</v>
      </c>
      <c r="C127" s="2"/>
      <c r="D127" s="3">
        <v>1134</v>
      </c>
      <c r="E127" s="3"/>
      <c r="F127" s="23"/>
      <c r="G127" s="78"/>
      <c r="H127" s="63" t="s">
        <v>38</v>
      </c>
      <c r="I127" s="63"/>
      <c r="J127" s="24"/>
      <c r="K127" s="5"/>
      <c r="L127" s="4"/>
      <c r="M127" s="29">
        <f t="shared" si="13"/>
        <v>400</v>
      </c>
      <c r="N127" s="1">
        <f t="shared" si="14"/>
        <v>400.001134</v>
      </c>
      <c r="O127" s="1">
        <f t="shared" si="15"/>
        <v>1</v>
      </c>
    </row>
    <row r="128" spans="1:15" ht="21" customHeight="1">
      <c r="A128" s="2">
        <v>127</v>
      </c>
      <c r="B128" s="19">
        <f t="shared" si="12"/>
        <v>154</v>
      </c>
      <c r="C128" s="2"/>
      <c r="D128" s="3">
        <v>1141</v>
      </c>
      <c r="E128" s="3"/>
      <c r="F128" s="23"/>
      <c r="G128" s="78"/>
      <c r="H128" s="63"/>
      <c r="I128" s="78"/>
      <c r="J128" s="24"/>
      <c r="K128" s="5"/>
      <c r="L128" s="4"/>
      <c r="M128" s="29">
        <f t="shared" si="13"/>
        <v>400</v>
      </c>
      <c r="N128" s="1">
        <f t="shared" si="14"/>
        <v>400.001141</v>
      </c>
      <c r="O128" s="1">
        <f t="shared" si="15"/>
        <v>1</v>
      </c>
    </row>
    <row r="129" spans="1:15" ht="21" customHeight="1">
      <c r="A129" s="2">
        <v>128</v>
      </c>
      <c r="B129" s="19">
        <f t="shared" si="12"/>
        <v>155</v>
      </c>
      <c r="C129" s="2"/>
      <c r="D129" s="3">
        <v>1142</v>
      </c>
      <c r="E129" s="3"/>
      <c r="F129" s="23"/>
      <c r="G129" s="63"/>
      <c r="H129" s="63"/>
      <c r="I129" s="78"/>
      <c r="J129" s="24"/>
      <c r="K129" s="5"/>
      <c r="L129" s="4"/>
      <c r="M129" s="29">
        <f t="shared" si="13"/>
        <v>400</v>
      </c>
      <c r="N129" s="1">
        <f t="shared" si="14"/>
        <v>400.001142</v>
      </c>
      <c r="O129" s="1">
        <f t="shared" si="15"/>
        <v>1</v>
      </c>
    </row>
    <row r="130" spans="1:15" ht="21" customHeight="1">
      <c r="A130" s="2">
        <v>129</v>
      </c>
      <c r="B130" s="19">
        <f t="shared" si="12"/>
        <v>156</v>
      </c>
      <c r="C130" s="2"/>
      <c r="D130" s="3">
        <v>1143</v>
      </c>
      <c r="E130" s="3"/>
      <c r="F130" s="23"/>
      <c r="G130" s="78"/>
      <c r="H130" s="63"/>
      <c r="I130" s="63"/>
      <c r="J130" s="24"/>
      <c r="K130" s="5"/>
      <c r="L130" s="4"/>
      <c r="M130" s="29">
        <f t="shared" si="13"/>
        <v>400</v>
      </c>
      <c r="N130" s="1">
        <f t="shared" si="14"/>
        <v>400.001143</v>
      </c>
      <c r="O130" s="1">
        <f t="shared" si="15"/>
        <v>1</v>
      </c>
    </row>
    <row r="131" spans="1:15" ht="21" customHeight="1">
      <c r="A131" s="10">
        <v>130</v>
      </c>
      <c r="B131" s="21">
        <f aca="true" t="shared" si="16" ref="B131:B158">RANK(N131,$N$3:$N$158,1)</f>
        <v>1</v>
      </c>
      <c r="C131" s="10"/>
      <c r="D131" s="11"/>
      <c r="E131" s="11"/>
      <c r="F131" s="25"/>
      <c r="G131" s="64"/>
      <c r="H131" s="64"/>
      <c r="I131" s="79"/>
      <c r="J131" s="26"/>
      <c r="K131" s="13"/>
      <c r="L131" s="12"/>
      <c r="M131" s="30">
        <f aca="true" t="shared" si="17" ref="M131:M162">IF(COUNT(K131:L131)=2,K131+L131,400)</f>
        <v>400</v>
      </c>
      <c r="N131" s="1">
        <f aca="true" t="shared" si="18" ref="N131:N162">M131+L131*0.01+D131*0.000001</f>
        <v>400</v>
      </c>
      <c r="O131" s="1">
        <f aca="true" t="shared" si="19" ref="O131:O162">RANK(M131,$M$3:$M$201,1)</f>
        <v>1</v>
      </c>
    </row>
    <row r="132" spans="1:15" ht="21" customHeight="1">
      <c r="A132" s="2">
        <v>131</v>
      </c>
      <c r="B132" s="19">
        <f t="shared" si="16"/>
        <v>1</v>
      </c>
      <c r="C132" s="2"/>
      <c r="D132" s="3"/>
      <c r="E132" s="3"/>
      <c r="F132" s="23"/>
      <c r="G132" s="63"/>
      <c r="H132" s="63"/>
      <c r="I132" s="63"/>
      <c r="J132" s="24"/>
      <c r="K132" s="5"/>
      <c r="L132" s="4"/>
      <c r="M132" s="29">
        <f t="shared" si="17"/>
        <v>400</v>
      </c>
      <c r="N132" s="1">
        <f t="shared" si="18"/>
        <v>400</v>
      </c>
      <c r="O132" s="1">
        <f t="shared" si="19"/>
        <v>1</v>
      </c>
    </row>
    <row r="133" spans="1:15" ht="21" customHeight="1">
      <c r="A133" s="2">
        <v>132</v>
      </c>
      <c r="B133" s="19">
        <f t="shared" si="16"/>
        <v>1</v>
      </c>
      <c r="C133" s="2"/>
      <c r="D133" s="3"/>
      <c r="E133" s="3"/>
      <c r="F133" s="23"/>
      <c r="G133" s="63"/>
      <c r="H133" s="63"/>
      <c r="I133" s="63"/>
      <c r="J133" s="24"/>
      <c r="K133" s="5"/>
      <c r="L133" s="4"/>
      <c r="M133" s="29">
        <f t="shared" si="17"/>
        <v>400</v>
      </c>
      <c r="N133" s="1">
        <f t="shared" si="18"/>
        <v>400</v>
      </c>
      <c r="O133" s="1">
        <f t="shared" si="19"/>
        <v>1</v>
      </c>
    </row>
    <row r="134" spans="1:15" ht="13.5">
      <c r="A134" s="2">
        <v>133</v>
      </c>
      <c r="B134" s="19">
        <f t="shared" si="16"/>
        <v>1</v>
      </c>
      <c r="C134" s="2"/>
      <c r="D134" s="3"/>
      <c r="E134" s="3"/>
      <c r="F134" s="23"/>
      <c r="G134" s="78"/>
      <c r="H134" s="63"/>
      <c r="I134" s="63"/>
      <c r="J134" s="24"/>
      <c r="K134" s="5"/>
      <c r="L134" s="4"/>
      <c r="M134" s="29">
        <f t="shared" si="17"/>
        <v>400</v>
      </c>
      <c r="N134" s="1">
        <f t="shared" si="18"/>
        <v>400</v>
      </c>
      <c r="O134" s="1">
        <f t="shared" si="19"/>
        <v>1</v>
      </c>
    </row>
    <row r="135" spans="1:15" ht="13.5">
      <c r="A135" s="2">
        <v>134</v>
      </c>
      <c r="B135" s="19">
        <f t="shared" si="16"/>
        <v>1</v>
      </c>
      <c r="C135" s="2"/>
      <c r="D135" s="3"/>
      <c r="E135" s="3"/>
      <c r="F135" s="23"/>
      <c r="G135" s="63"/>
      <c r="H135" s="63"/>
      <c r="I135" s="63"/>
      <c r="J135" s="24"/>
      <c r="K135" s="5"/>
      <c r="L135" s="4"/>
      <c r="M135" s="29">
        <f t="shared" si="17"/>
        <v>400</v>
      </c>
      <c r="N135" s="1">
        <f t="shared" si="18"/>
        <v>400</v>
      </c>
      <c r="O135" s="1">
        <f t="shared" si="19"/>
        <v>1</v>
      </c>
    </row>
    <row r="136" spans="1:15" ht="13.5">
      <c r="A136" s="2">
        <v>135</v>
      </c>
      <c r="B136" s="19">
        <f t="shared" si="16"/>
        <v>1</v>
      </c>
      <c r="C136" s="2"/>
      <c r="D136" s="3"/>
      <c r="E136" s="3"/>
      <c r="F136" s="23"/>
      <c r="G136" s="78"/>
      <c r="H136" s="63"/>
      <c r="I136" s="63"/>
      <c r="J136" s="24"/>
      <c r="K136" s="5"/>
      <c r="L136" s="4"/>
      <c r="M136" s="29">
        <f t="shared" si="17"/>
        <v>400</v>
      </c>
      <c r="N136" s="1">
        <f t="shared" si="18"/>
        <v>400</v>
      </c>
      <c r="O136" s="1">
        <f t="shared" si="19"/>
        <v>1</v>
      </c>
    </row>
    <row r="137" spans="1:15" ht="13.5">
      <c r="A137" s="2">
        <v>136</v>
      </c>
      <c r="B137" s="19">
        <f t="shared" si="16"/>
        <v>1</v>
      </c>
      <c r="C137" s="2"/>
      <c r="D137" s="3"/>
      <c r="E137" s="3"/>
      <c r="F137" s="23"/>
      <c r="G137" s="78"/>
      <c r="H137" s="63"/>
      <c r="I137" s="78"/>
      <c r="J137" s="24"/>
      <c r="K137" s="5"/>
      <c r="L137" s="4"/>
      <c r="M137" s="29">
        <f t="shared" si="17"/>
        <v>400</v>
      </c>
      <c r="N137" s="1">
        <f t="shared" si="18"/>
        <v>400</v>
      </c>
      <c r="O137" s="1">
        <f t="shared" si="19"/>
        <v>1</v>
      </c>
    </row>
    <row r="138" spans="1:15" ht="13.5">
      <c r="A138" s="2">
        <v>137</v>
      </c>
      <c r="B138" s="19">
        <f t="shared" si="16"/>
        <v>1</v>
      </c>
      <c r="C138" s="2"/>
      <c r="D138" s="3"/>
      <c r="E138" s="3"/>
      <c r="F138" s="23"/>
      <c r="G138" s="78"/>
      <c r="H138" s="63"/>
      <c r="I138" s="63"/>
      <c r="J138" s="24"/>
      <c r="K138" s="5"/>
      <c r="L138" s="4"/>
      <c r="M138" s="29">
        <f t="shared" si="17"/>
        <v>400</v>
      </c>
      <c r="N138" s="1">
        <f t="shared" si="18"/>
        <v>400</v>
      </c>
      <c r="O138" s="1">
        <f t="shared" si="19"/>
        <v>1</v>
      </c>
    </row>
    <row r="139" spans="1:15" ht="13.5">
      <c r="A139" s="2">
        <v>138</v>
      </c>
      <c r="B139" s="19">
        <f t="shared" si="16"/>
        <v>1</v>
      </c>
      <c r="C139" s="2"/>
      <c r="D139" s="3"/>
      <c r="E139" s="3"/>
      <c r="F139" s="23"/>
      <c r="G139" s="78"/>
      <c r="H139" s="63"/>
      <c r="I139" s="78"/>
      <c r="J139" s="24"/>
      <c r="K139" s="5"/>
      <c r="L139" s="4"/>
      <c r="M139" s="29">
        <f t="shared" si="17"/>
        <v>400</v>
      </c>
      <c r="N139" s="1">
        <f t="shared" si="18"/>
        <v>400</v>
      </c>
      <c r="O139" s="1">
        <f t="shared" si="19"/>
        <v>1</v>
      </c>
    </row>
    <row r="140" spans="1:15" ht="13.5">
      <c r="A140" s="2">
        <v>139</v>
      </c>
      <c r="B140" s="19">
        <f t="shared" si="16"/>
        <v>1</v>
      </c>
      <c r="C140" s="2"/>
      <c r="D140" s="3"/>
      <c r="E140" s="3"/>
      <c r="F140" s="23"/>
      <c r="G140" s="78"/>
      <c r="H140" s="63"/>
      <c r="I140" s="63"/>
      <c r="J140" s="24"/>
      <c r="K140" s="5"/>
      <c r="L140" s="4"/>
      <c r="M140" s="29">
        <f t="shared" si="17"/>
        <v>400</v>
      </c>
      <c r="N140" s="1">
        <f t="shared" si="18"/>
        <v>400</v>
      </c>
      <c r="O140" s="1">
        <f t="shared" si="19"/>
        <v>1</v>
      </c>
    </row>
    <row r="141" spans="1:15" ht="13.5">
      <c r="A141" s="10">
        <v>140</v>
      </c>
      <c r="B141" s="21">
        <f t="shared" si="16"/>
        <v>1</v>
      </c>
      <c r="C141" s="10"/>
      <c r="D141" s="11"/>
      <c r="E141" s="11"/>
      <c r="F141" s="25"/>
      <c r="G141" s="64"/>
      <c r="H141" s="64"/>
      <c r="I141" s="79"/>
      <c r="J141" s="26"/>
      <c r="K141" s="13"/>
      <c r="L141" s="12"/>
      <c r="M141" s="30">
        <f t="shared" si="17"/>
        <v>400</v>
      </c>
      <c r="N141" s="1">
        <f t="shared" si="18"/>
        <v>400</v>
      </c>
      <c r="O141" s="1">
        <f t="shared" si="19"/>
        <v>1</v>
      </c>
    </row>
    <row r="142" spans="1:15" ht="13.5">
      <c r="A142" s="2">
        <v>141</v>
      </c>
      <c r="B142" s="19">
        <f t="shared" si="16"/>
        <v>1</v>
      </c>
      <c r="C142" s="2"/>
      <c r="D142" s="3"/>
      <c r="E142" s="3"/>
      <c r="F142" s="23"/>
      <c r="G142" s="63"/>
      <c r="H142" s="63"/>
      <c r="I142" s="63"/>
      <c r="J142" s="24"/>
      <c r="K142" s="5"/>
      <c r="L142" s="4"/>
      <c r="M142" s="29">
        <f t="shared" si="17"/>
        <v>400</v>
      </c>
      <c r="N142" s="1">
        <f t="shared" si="18"/>
        <v>400</v>
      </c>
      <c r="O142" s="1">
        <f t="shared" si="19"/>
        <v>1</v>
      </c>
    </row>
    <row r="143" spans="1:15" ht="13.5">
      <c r="A143" s="2">
        <v>142</v>
      </c>
      <c r="B143" s="19">
        <f t="shared" si="16"/>
        <v>1</v>
      </c>
      <c r="C143" s="2"/>
      <c r="D143" s="3"/>
      <c r="E143" s="3"/>
      <c r="F143" s="23"/>
      <c r="G143" s="63"/>
      <c r="H143" s="63"/>
      <c r="I143" s="63"/>
      <c r="J143" s="24"/>
      <c r="K143" s="5"/>
      <c r="L143" s="4"/>
      <c r="M143" s="29">
        <f t="shared" si="17"/>
        <v>400</v>
      </c>
      <c r="N143" s="1">
        <f t="shared" si="18"/>
        <v>400</v>
      </c>
      <c r="O143" s="1">
        <f t="shared" si="19"/>
        <v>1</v>
      </c>
    </row>
    <row r="144" spans="1:15" ht="13.5">
      <c r="A144" s="2">
        <v>143</v>
      </c>
      <c r="B144" s="19">
        <f t="shared" si="16"/>
        <v>1</v>
      </c>
      <c r="C144" s="2"/>
      <c r="D144" s="3"/>
      <c r="E144" s="3"/>
      <c r="F144" s="23"/>
      <c r="G144" s="63"/>
      <c r="H144" s="63"/>
      <c r="I144" s="63"/>
      <c r="J144" s="24"/>
      <c r="K144" s="5"/>
      <c r="L144" s="4"/>
      <c r="M144" s="29">
        <f t="shared" si="17"/>
        <v>400</v>
      </c>
      <c r="N144" s="1">
        <f t="shared" si="18"/>
        <v>400</v>
      </c>
      <c r="O144" s="1">
        <f t="shared" si="19"/>
        <v>1</v>
      </c>
    </row>
    <row r="145" spans="1:15" ht="13.5">
      <c r="A145" s="2">
        <v>144</v>
      </c>
      <c r="B145" s="19">
        <f t="shared" si="16"/>
        <v>1</v>
      </c>
      <c r="C145" s="2"/>
      <c r="D145" s="3"/>
      <c r="E145" s="3"/>
      <c r="F145" s="23"/>
      <c r="G145" s="78"/>
      <c r="H145" s="63"/>
      <c r="I145" s="78"/>
      <c r="J145" s="24"/>
      <c r="K145" s="5"/>
      <c r="L145" s="4"/>
      <c r="M145" s="29">
        <f t="shared" si="17"/>
        <v>400</v>
      </c>
      <c r="N145" s="1">
        <f t="shared" si="18"/>
        <v>400</v>
      </c>
      <c r="O145" s="1">
        <f t="shared" si="19"/>
        <v>1</v>
      </c>
    </row>
    <row r="146" spans="1:15" ht="13.5">
      <c r="A146" s="2">
        <v>145</v>
      </c>
      <c r="B146" s="19">
        <f t="shared" si="16"/>
        <v>1</v>
      </c>
      <c r="C146" s="2"/>
      <c r="D146" s="3"/>
      <c r="E146" s="3"/>
      <c r="F146" s="23"/>
      <c r="G146" s="78"/>
      <c r="H146" s="63"/>
      <c r="I146" s="63"/>
      <c r="J146" s="24"/>
      <c r="K146" s="5"/>
      <c r="L146" s="4"/>
      <c r="M146" s="29">
        <f t="shared" si="17"/>
        <v>400</v>
      </c>
      <c r="N146" s="1">
        <f t="shared" si="18"/>
        <v>400</v>
      </c>
      <c r="O146" s="1">
        <f t="shared" si="19"/>
        <v>1</v>
      </c>
    </row>
    <row r="147" spans="1:15" ht="13.5">
      <c r="A147" s="2">
        <v>146</v>
      </c>
      <c r="B147" s="19">
        <f t="shared" si="16"/>
        <v>1</v>
      </c>
      <c r="C147" s="2"/>
      <c r="D147" s="3"/>
      <c r="E147" s="3"/>
      <c r="F147" s="23"/>
      <c r="G147" s="78"/>
      <c r="H147" s="63"/>
      <c r="I147" s="63"/>
      <c r="J147" s="24"/>
      <c r="K147" s="5"/>
      <c r="L147" s="4"/>
      <c r="M147" s="29">
        <f t="shared" si="17"/>
        <v>400</v>
      </c>
      <c r="N147" s="1">
        <f t="shared" si="18"/>
        <v>400</v>
      </c>
      <c r="O147" s="1">
        <f t="shared" si="19"/>
        <v>1</v>
      </c>
    </row>
    <row r="148" spans="1:15" ht="13.5">
      <c r="A148" s="2">
        <v>147</v>
      </c>
      <c r="B148" s="19">
        <f t="shared" si="16"/>
        <v>1</v>
      </c>
      <c r="C148" s="2"/>
      <c r="D148" s="3"/>
      <c r="E148" s="3"/>
      <c r="F148" s="23"/>
      <c r="G148" s="78"/>
      <c r="H148" s="63"/>
      <c r="I148" s="78"/>
      <c r="J148" s="24"/>
      <c r="K148" s="5"/>
      <c r="L148" s="4"/>
      <c r="M148" s="29">
        <f t="shared" si="17"/>
        <v>400</v>
      </c>
      <c r="N148" s="1">
        <f t="shared" si="18"/>
        <v>400</v>
      </c>
      <c r="O148" s="1">
        <f t="shared" si="19"/>
        <v>1</v>
      </c>
    </row>
    <row r="149" spans="1:15" ht="13.5">
      <c r="A149" s="2">
        <v>148</v>
      </c>
      <c r="B149" s="19">
        <f t="shared" si="16"/>
        <v>1</v>
      </c>
      <c r="C149" s="2"/>
      <c r="D149" s="3"/>
      <c r="E149" s="3"/>
      <c r="F149" s="23"/>
      <c r="G149" s="63"/>
      <c r="H149" s="63"/>
      <c r="I149" s="63"/>
      <c r="J149" s="24"/>
      <c r="K149" s="5"/>
      <c r="L149" s="4"/>
      <c r="M149" s="29">
        <f t="shared" si="17"/>
        <v>400</v>
      </c>
      <c r="N149" s="1">
        <f t="shared" si="18"/>
        <v>400</v>
      </c>
      <c r="O149" s="1">
        <f t="shared" si="19"/>
        <v>1</v>
      </c>
    </row>
    <row r="150" spans="1:15" ht="13.5">
      <c r="A150" s="2">
        <v>149</v>
      </c>
      <c r="B150" s="19">
        <f t="shared" si="16"/>
        <v>1</v>
      </c>
      <c r="C150" s="2"/>
      <c r="D150" s="3"/>
      <c r="E150" s="3"/>
      <c r="F150" s="23"/>
      <c r="G150" s="78"/>
      <c r="H150" s="63"/>
      <c r="I150" s="63"/>
      <c r="J150" s="24"/>
      <c r="K150" s="5"/>
      <c r="L150" s="4"/>
      <c r="M150" s="29">
        <f t="shared" si="17"/>
        <v>400</v>
      </c>
      <c r="N150" s="1">
        <f t="shared" si="18"/>
        <v>400</v>
      </c>
      <c r="O150" s="1">
        <f t="shared" si="19"/>
        <v>1</v>
      </c>
    </row>
    <row r="151" spans="1:15" ht="13.5">
      <c r="A151" s="10">
        <v>150</v>
      </c>
      <c r="B151" s="21">
        <f t="shared" si="16"/>
        <v>1</v>
      </c>
      <c r="C151" s="10"/>
      <c r="D151" s="11"/>
      <c r="E151" s="11"/>
      <c r="F151" s="25"/>
      <c r="G151" s="64"/>
      <c r="H151" s="64"/>
      <c r="I151" s="64"/>
      <c r="J151" s="26"/>
      <c r="K151" s="13"/>
      <c r="L151" s="12"/>
      <c r="M151" s="30">
        <f t="shared" si="17"/>
        <v>400</v>
      </c>
      <c r="N151" s="1">
        <f t="shared" si="18"/>
        <v>400</v>
      </c>
      <c r="O151" s="1">
        <f t="shared" si="19"/>
        <v>1</v>
      </c>
    </row>
    <row r="152" spans="1:15" ht="13.5">
      <c r="A152" s="2">
        <v>151</v>
      </c>
      <c r="B152" s="19">
        <f t="shared" si="16"/>
        <v>1</v>
      </c>
      <c r="C152" s="2"/>
      <c r="D152" s="3"/>
      <c r="E152" s="3"/>
      <c r="F152" s="23"/>
      <c r="G152" s="78"/>
      <c r="H152" s="63"/>
      <c r="I152" s="78"/>
      <c r="J152" s="24"/>
      <c r="K152" s="5"/>
      <c r="L152" s="4"/>
      <c r="M152" s="29">
        <f t="shared" si="17"/>
        <v>400</v>
      </c>
      <c r="N152" s="1">
        <f t="shared" si="18"/>
        <v>400</v>
      </c>
      <c r="O152" s="1">
        <f t="shared" si="19"/>
        <v>1</v>
      </c>
    </row>
    <row r="153" spans="1:15" ht="13.5">
      <c r="A153" s="2">
        <v>152</v>
      </c>
      <c r="B153" s="19">
        <f t="shared" si="16"/>
        <v>1</v>
      </c>
      <c r="C153" s="2"/>
      <c r="D153" s="3"/>
      <c r="E153" s="3"/>
      <c r="F153" s="23"/>
      <c r="G153" s="63"/>
      <c r="H153" s="63"/>
      <c r="I153" s="63"/>
      <c r="J153" s="24"/>
      <c r="K153" s="5"/>
      <c r="L153" s="4"/>
      <c r="M153" s="29">
        <f t="shared" si="17"/>
        <v>400</v>
      </c>
      <c r="N153" s="1">
        <f t="shared" si="18"/>
        <v>400</v>
      </c>
      <c r="O153" s="1">
        <f t="shared" si="19"/>
        <v>1</v>
      </c>
    </row>
    <row r="154" spans="1:15" ht="13.5">
      <c r="A154" s="2">
        <v>153</v>
      </c>
      <c r="B154" s="19">
        <f t="shared" si="16"/>
        <v>1</v>
      </c>
      <c r="C154" s="2"/>
      <c r="D154" s="3"/>
      <c r="E154" s="3"/>
      <c r="F154" s="23"/>
      <c r="G154" s="63"/>
      <c r="H154" s="63"/>
      <c r="I154" s="63"/>
      <c r="J154" s="24"/>
      <c r="K154" s="5"/>
      <c r="L154" s="4"/>
      <c r="M154" s="29">
        <f t="shared" si="17"/>
        <v>400</v>
      </c>
      <c r="N154" s="1">
        <f t="shared" si="18"/>
        <v>400</v>
      </c>
      <c r="O154" s="1">
        <f t="shared" si="19"/>
        <v>1</v>
      </c>
    </row>
    <row r="155" spans="1:15" ht="13.5">
      <c r="A155" s="2">
        <v>154</v>
      </c>
      <c r="B155" s="19">
        <f t="shared" si="16"/>
        <v>1</v>
      </c>
      <c r="C155" s="2"/>
      <c r="D155" s="3"/>
      <c r="E155" s="3"/>
      <c r="F155" s="23"/>
      <c r="G155" s="63"/>
      <c r="H155" s="63"/>
      <c r="I155" s="63"/>
      <c r="J155" s="24"/>
      <c r="K155" s="5"/>
      <c r="L155" s="4"/>
      <c r="M155" s="29">
        <f t="shared" si="17"/>
        <v>400</v>
      </c>
      <c r="N155" s="1">
        <f t="shared" si="18"/>
        <v>400</v>
      </c>
      <c r="O155" s="1">
        <f t="shared" si="19"/>
        <v>1</v>
      </c>
    </row>
    <row r="156" spans="1:15" ht="13.5">
      <c r="A156" s="2">
        <v>155</v>
      </c>
      <c r="B156" s="19">
        <f t="shared" si="16"/>
        <v>1</v>
      </c>
      <c r="C156" s="2"/>
      <c r="D156" s="3"/>
      <c r="E156" s="3"/>
      <c r="F156" s="23"/>
      <c r="G156" s="63"/>
      <c r="H156" s="63"/>
      <c r="I156" s="63"/>
      <c r="J156" s="24"/>
      <c r="K156" s="5"/>
      <c r="L156" s="4"/>
      <c r="M156" s="29">
        <f t="shared" si="17"/>
        <v>400</v>
      </c>
      <c r="N156" s="1">
        <f t="shared" si="18"/>
        <v>400</v>
      </c>
      <c r="O156" s="1">
        <f t="shared" si="19"/>
        <v>1</v>
      </c>
    </row>
    <row r="157" spans="1:15" ht="13.5">
      <c r="A157" s="2">
        <v>156</v>
      </c>
      <c r="B157" s="19">
        <f t="shared" si="16"/>
        <v>1</v>
      </c>
      <c r="C157" s="2"/>
      <c r="D157" s="3"/>
      <c r="E157" s="3"/>
      <c r="F157" s="23"/>
      <c r="G157" s="63"/>
      <c r="H157" s="63"/>
      <c r="I157" s="78"/>
      <c r="J157" s="24"/>
      <c r="K157" s="5"/>
      <c r="L157" s="4"/>
      <c r="M157" s="29">
        <f t="shared" si="17"/>
        <v>400</v>
      </c>
      <c r="N157" s="1">
        <f t="shared" si="18"/>
        <v>400</v>
      </c>
      <c r="O157" s="1">
        <f t="shared" si="19"/>
        <v>1</v>
      </c>
    </row>
    <row r="158" spans="1:15" ht="13.5">
      <c r="A158" s="2">
        <v>157</v>
      </c>
      <c r="B158" s="19">
        <f t="shared" si="16"/>
        <v>1</v>
      </c>
      <c r="C158" s="2"/>
      <c r="D158" s="3"/>
      <c r="E158" s="3"/>
      <c r="F158" s="23"/>
      <c r="G158" s="63"/>
      <c r="H158" s="63"/>
      <c r="I158" s="78"/>
      <c r="J158" s="24"/>
      <c r="K158" s="5"/>
      <c r="L158" s="4"/>
      <c r="M158" s="29">
        <f t="shared" si="17"/>
        <v>400</v>
      </c>
      <c r="N158" s="1">
        <f t="shared" si="18"/>
        <v>400</v>
      </c>
      <c r="O158" s="1">
        <f t="shared" si="19"/>
        <v>1</v>
      </c>
    </row>
    <row r="159" spans="1:15" ht="13.5">
      <c r="A159" s="2">
        <v>158</v>
      </c>
      <c r="B159" s="19"/>
      <c r="C159" s="2"/>
      <c r="D159" s="3"/>
      <c r="E159" s="3"/>
      <c r="F159" s="23"/>
      <c r="G159" s="63"/>
      <c r="H159" s="63"/>
      <c r="I159" s="63"/>
      <c r="J159" s="24"/>
      <c r="K159" s="5"/>
      <c r="L159" s="4"/>
      <c r="M159" s="29">
        <f t="shared" si="17"/>
        <v>400</v>
      </c>
      <c r="N159" s="1">
        <f t="shared" si="18"/>
        <v>400</v>
      </c>
      <c r="O159" s="1">
        <f t="shared" si="19"/>
        <v>1</v>
      </c>
    </row>
    <row r="160" spans="1:15" ht="13.5">
      <c r="A160" s="2">
        <v>159</v>
      </c>
      <c r="B160" s="19"/>
      <c r="C160" s="2"/>
      <c r="D160" s="3"/>
      <c r="E160" s="3"/>
      <c r="F160" s="23"/>
      <c r="G160" s="63"/>
      <c r="H160" s="63"/>
      <c r="I160" s="63"/>
      <c r="J160" s="24"/>
      <c r="K160" s="5"/>
      <c r="L160" s="4"/>
      <c r="M160" s="29">
        <f t="shared" si="17"/>
        <v>400</v>
      </c>
      <c r="N160" s="1">
        <f t="shared" si="18"/>
        <v>400</v>
      </c>
      <c r="O160" s="1">
        <f t="shared" si="19"/>
        <v>1</v>
      </c>
    </row>
    <row r="161" spans="1:15" ht="13.5">
      <c r="A161" s="10">
        <v>160</v>
      </c>
      <c r="B161" s="21"/>
      <c r="C161" s="10"/>
      <c r="D161" s="11"/>
      <c r="E161" s="11"/>
      <c r="F161" s="25"/>
      <c r="G161" s="64"/>
      <c r="H161" s="64"/>
      <c r="I161" s="64"/>
      <c r="J161" s="26"/>
      <c r="K161" s="13"/>
      <c r="L161" s="12"/>
      <c r="M161" s="30">
        <f t="shared" si="17"/>
        <v>400</v>
      </c>
      <c r="N161" s="1">
        <f t="shared" si="18"/>
        <v>400</v>
      </c>
      <c r="O161" s="1">
        <f t="shared" si="19"/>
        <v>1</v>
      </c>
    </row>
    <row r="162" spans="1:15" ht="13.5">
      <c r="A162" s="2">
        <v>161</v>
      </c>
      <c r="B162" s="19"/>
      <c r="C162" s="2"/>
      <c r="D162" s="3"/>
      <c r="E162" s="3"/>
      <c r="F162" s="23"/>
      <c r="G162" s="63"/>
      <c r="H162" s="63"/>
      <c r="I162" s="63"/>
      <c r="J162" s="24"/>
      <c r="K162" s="5"/>
      <c r="L162" s="4"/>
      <c r="M162" s="29">
        <f t="shared" si="17"/>
        <v>400</v>
      </c>
      <c r="N162" s="1">
        <f t="shared" si="18"/>
        <v>400</v>
      </c>
      <c r="O162" s="1">
        <f t="shared" si="19"/>
        <v>1</v>
      </c>
    </row>
    <row r="163" spans="1:15" ht="13.5">
      <c r="A163" s="2">
        <v>162</v>
      </c>
      <c r="B163" s="19"/>
      <c r="C163" s="2"/>
      <c r="D163" s="3"/>
      <c r="E163" s="3"/>
      <c r="F163" s="23"/>
      <c r="G163" s="63"/>
      <c r="H163" s="63"/>
      <c r="I163" s="63"/>
      <c r="J163" s="24"/>
      <c r="K163" s="5"/>
      <c r="L163" s="4"/>
      <c r="M163" s="29">
        <f aca="true" t="shared" si="20" ref="M163:M194">IF(COUNT(K163:L163)=2,K163+L163,400)</f>
        <v>400</v>
      </c>
      <c r="N163" s="1">
        <f aca="true" t="shared" si="21" ref="N163:N194">M163+L163*0.01+D163*0.000001</f>
        <v>400</v>
      </c>
      <c r="O163" s="1">
        <f aca="true" t="shared" si="22" ref="O163:O194">RANK(M163,$M$3:$M$201,1)</f>
        <v>1</v>
      </c>
    </row>
    <row r="164" spans="1:15" ht="13.5">
      <c r="A164" s="2">
        <v>163</v>
      </c>
      <c r="B164" s="19"/>
      <c r="C164" s="2"/>
      <c r="D164" s="3"/>
      <c r="E164" s="3"/>
      <c r="F164" s="23"/>
      <c r="G164" s="63"/>
      <c r="H164" s="63"/>
      <c r="I164" s="63"/>
      <c r="J164" s="24"/>
      <c r="K164" s="5"/>
      <c r="L164" s="4"/>
      <c r="M164" s="29">
        <f t="shared" si="20"/>
        <v>400</v>
      </c>
      <c r="N164" s="1">
        <f t="shared" si="21"/>
        <v>400</v>
      </c>
      <c r="O164" s="1">
        <f t="shared" si="22"/>
        <v>1</v>
      </c>
    </row>
    <row r="165" spans="1:15" ht="13.5">
      <c r="A165" s="2">
        <v>164</v>
      </c>
      <c r="B165" s="19"/>
      <c r="C165" s="2"/>
      <c r="D165" s="3"/>
      <c r="E165" s="3"/>
      <c r="F165" s="23"/>
      <c r="G165" s="63"/>
      <c r="H165" s="63"/>
      <c r="I165" s="63"/>
      <c r="J165" s="24"/>
      <c r="K165" s="5"/>
      <c r="L165" s="4"/>
      <c r="M165" s="29">
        <f t="shared" si="20"/>
        <v>400</v>
      </c>
      <c r="N165" s="1">
        <f t="shared" si="21"/>
        <v>400</v>
      </c>
      <c r="O165" s="1">
        <f t="shared" si="22"/>
        <v>1</v>
      </c>
    </row>
    <row r="166" spans="1:15" ht="13.5">
      <c r="A166" s="2">
        <v>165</v>
      </c>
      <c r="B166" s="19"/>
      <c r="C166" s="2"/>
      <c r="D166" s="3"/>
      <c r="E166" s="3"/>
      <c r="F166" s="23"/>
      <c r="G166" s="63"/>
      <c r="H166" s="63"/>
      <c r="I166" s="63"/>
      <c r="J166" s="24"/>
      <c r="K166" s="5"/>
      <c r="L166" s="4"/>
      <c r="M166" s="29">
        <f t="shared" si="20"/>
        <v>400</v>
      </c>
      <c r="N166" s="1">
        <f t="shared" si="21"/>
        <v>400</v>
      </c>
      <c r="O166" s="1">
        <f t="shared" si="22"/>
        <v>1</v>
      </c>
    </row>
    <row r="167" spans="1:15" ht="13.5">
      <c r="A167" s="2">
        <v>166</v>
      </c>
      <c r="B167" s="19"/>
      <c r="C167" s="2"/>
      <c r="D167" s="3"/>
      <c r="E167" s="3"/>
      <c r="F167" s="23"/>
      <c r="G167" s="63"/>
      <c r="H167" s="63"/>
      <c r="I167" s="63"/>
      <c r="J167" s="24"/>
      <c r="K167" s="5"/>
      <c r="L167" s="4"/>
      <c r="M167" s="29">
        <f t="shared" si="20"/>
        <v>400</v>
      </c>
      <c r="N167" s="1">
        <f t="shared" si="21"/>
        <v>400</v>
      </c>
      <c r="O167" s="1">
        <f t="shared" si="22"/>
        <v>1</v>
      </c>
    </row>
    <row r="168" spans="1:15" ht="13.5">
      <c r="A168" s="2">
        <v>167</v>
      </c>
      <c r="B168" s="19"/>
      <c r="C168" s="2"/>
      <c r="D168" s="3"/>
      <c r="E168" s="3"/>
      <c r="F168" s="23"/>
      <c r="G168" s="63"/>
      <c r="H168" s="63"/>
      <c r="I168" s="63"/>
      <c r="J168" s="24"/>
      <c r="K168" s="5"/>
      <c r="L168" s="4"/>
      <c r="M168" s="29">
        <f t="shared" si="20"/>
        <v>400</v>
      </c>
      <c r="N168" s="1">
        <f t="shared" si="21"/>
        <v>400</v>
      </c>
      <c r="O168" s="1">
        <f t="shared" si="22"/>
        <v>1</v>
      </c>
    </row>
    <row r="169" spans="1:15" ht="13.5">
      <c r="A169" s="2">
        <v>168</v>
      </c>
      <c r="B169" s="19"/>
      <c r="C169" s="2"/>
      <c r="D169" s="3"/>
      <c r="E169" s="3"/>
      <c r="F169" s="23"/>
      <c r="G169" s="63"/>
      <c r="H169" s="63"/>
      <c r="I169" s="63"/>
      <c r="J169" s="24"/>
      <c r="K169" s="5"/>
      <c r="L169" s="4"/>
      <c r="M169" s="29">
        <f t="shared" si="20"/>
        <v>400</v>
      </c>
      <c r="N169" s="1">
        <f t="shared" si="21"/>
        <v>400</v>
      </c>
      <c r="O169" s="1">
        <f t="shared" si="22"/>
        <v>1</v>
      </c>
    </row>
    <row r="170" spans="1:15" ht="13.5">
      <c r="A170" s="2">
        <v>169</v>
      </c>
      <c r="B170" s="19"/>
      <c r="C170" s="2"/>
      <c r="D170" s="3"/>
      <c r="E170" s="3"/>
      <c r="F170" s="23"/>
      <c r="G170" s="63"/>
      <c r="H170" s="63"/>
      <c r="I170" s="63"/>
      <c r="J170" s="24"/>
      <c r="K170" s="5"/>
      <c r="L170" s="4"/>
      <c r="M170" s="29">
        <f t="shared" si="20"/>
        <v>400</v>
      </c>
      <c r="N170" s="1">
        <f t="shared" si="21"/>
        <v>400</v>
      </c>
      <c r="O170" s="1">
        <f t="shared" si="22"/>
        <v>1</v>
      </c>
    </row>
    <row r="171" spans="1:15" ht="13.5">
      <c r="A171" s="10">
        <v>170</v>
      </c>
      <c r="B171" s="21"/>
      <c r="C171" s="10"/>
      <c r="D171" s="11"/>
      <c r="E171" s="11"/>
      <c r="F171" s="25"/>
      <c r="G171" s="64"/>
      <c r="H171" s="64"/>
      <c r="I171" s="64"/>
      <c r="J171" s="26"/>
      <c r="K171" s="13"/>
      <c r="L171" s="12"/>
      <c r="M171" s="30">
        <f t="shared" si="20"/>
        <v>400</v>
      </c>
      <c r="N171" s="1">
        <f t="shared" si="21"/>
        <v>400</v>
      </c>
      <c r="O171" s="1">
        <f t="shared" si="22"/>
        <v>1</v>
      </c>
    </row>
    <row r="172" spans="1:15" ht="13.5">
      <c r="A172" s="2">
        <v>171</v>
      </c>
      <c r="B172" s="19"/>
      <c r="C172" s="2"/>
      <c r="D172" s="3"/>
      <c r="E172" s="3"/>
      <c r="F172" s="23"/>
      <c r="G172" s="63"/>
      <c r="H172" s="63"/>
      <c r="I172" s="63"/>
      <c r="J172" s="24"/>
      <c r="K172" s="5"/>
      <c r="L172" s="4"/>
      <c r="M172" s="29">
        <f t="shared" si="20"/>
        <v>400</v>
      </c>
      <c r="N172" s="1">
        <f t="shared" si="21"/>
        <v>400</v>
      </c>
      <c r="O172" s="1">
        <f t="shared" si="22"/>
        <v>1</v>
      </c>
    </row>
    <row r="173" spans="1:15" ht="13.5">
      <c r="A173" s="2">
        <v>172</v>
      </c>
      <c r="B173" s="19"/>
      <c r="C173" s="2"/>
      <c r="D173" s="3"/>
      <c r="E173" s="3"/>
      <c r="F173" s="23"/>
      <c r="G173" s="63"/>
      <c r="H173" s="63"/>
      <c r="I173" s="63"/>
      <c r="J173" s="24"/>
      <c r="K173" s="5"/>
      <c r="L173" s="4"/>
      <c r="M173" s="29">
        <f t="shared" si="20"/>
        <v>400</v>
      </c>
      <c r="N173" s="1">
        <f t="shared" si="21"/>
        <v>400</v>
      </c>
      <c r="O173" s="1">
        <f t="shared" si="22"/>
        <v>1</v>
      </c>
    </row>
    <row r="174" spans="1:15" ht="13.5">
      <c r="A174" s="2">
        <v>173</v>
      </c>
      <c r="B174" s="19"/>
      <c r="C174" s="2"/>
      <c r="D174" s="3"/>
      <c r="E174" s="3"/>
      <c r="F174" s="23"/>
      <c r="G174" s="63"/>
      <c r="H174" s="63"/>
      <c r="I174" s="63"/>
      <c r="J174" s="24"/>
      <c r="K174" s="5"/>
      <c r="L174" s="4"/>
      <c r="M174" s="29">
        <f t="shared" si="20"/>
        <v>400</v>
      </c>
      <c r="N174" s="1">
        <f t="shared" si="21"/>
        <v>400</v>
      </c>
      <c r="O174" s="1">
        <f t="shared" si="22"/>
        <v>1</v>
      </c>
    </row>
    <row r="175" spans="1:15" ht="13.5">
      <c r="A175" s="2">
        <v>174</v>
      </c>
      <c r="B175" s="19"/>
      <c r="C175" s="2"/>
      <c r="D175" s="3"/>
      <c r="E175" s="3"/>
      <c r="F175" s="23"/>
      <c r="G175" s="63"/>
      <c r="H175" s="63"/>
      <c r="I175" s="63"/>
      <c r="J175" s="24"/>
      <c r="K175" s="5"/>
      <c r="L175" s="4"/>
      <c r="M175" s="29">
        <f t="shared" si="20"/>
        <v>400</v>
      </c>
      <c r="N175" s="1">
        <f t="shared" si="21"/>
        <v>400</v>
      </c>
      <c r="O175" s="1">
        <f t="shared" si="22"/>
        <v>1</v>
      </c>
    </row>
    <row r="176" spans="1:15" ht="13.5">
      <c r="A176" s="2">
        <v>175</v>
      </c>
      <c r="B176" s="19"/>
      <c r="C176" s="2"/>
      <c r="D176" s="3"/>
      <c r="E176" s="3"/>
      <c r="F176" s="23"/>
      <c r="G176" s="63"/>
      <c r="H176" s="63"/>
      <c r="I176" s="63"/>
      <c r="J176" s="24"/>
      <c r="K176" s="5"/>
      <c r="L176" s="4"/>
      <c r="M176" s="29">
        <f t="shared" si="20"/>
        <v>400</v>
      </c>
      <c r="N176" s="1">
        <f t="shared" si="21"/>
        <v>400</v>
      </c>
      <c r="O176" s="1">
        <f t="shared" si="22"/>
        <v>1</v>
      </c>
    </row>
    <row r="177" spans="1:15" ht="13.5">
      <c r="A177" s="2">
        <v>176</v>
      </c>
      <c r="B177" s="19"/>
      <c r="C177" s="2"/>
      <c r="D177" s="3"/>
      <c r="E177" s="3"/>
      <c r="F177" s="23"/>
      <c r="G177" s="63"/>
      <c r="H177" s="63"/>
      <c r="I177" s="63"/>
      <c r="J177" s="24"/>
      <c r="K177" s="5"/>
      <c r="L177" s="4"/>
      <c r="M177" s="29">
        <f t="shared" si="20"/>
        <v>400</v>
      </c>
      <c r="N177" s="1">
        <f t="shared" si="21"/>
        <v>400</v>
      </c>
      <c r="O177" s="1">
        <f t="shared" si="22"/>
        <v>1</v>
      </c>
    </row>
    <row r="178" spans="1:15" ht="13.5">
      <c r="A178" s="2">
        <v>177</v>
      </c>
      <c r="B178" s="19"/>
      <c r="C178" s="2"/>
      <c r="D178" s="3"/>
      <c r="E178" s="3"/>
      <c r="F178" s="23"/>
      <c r="G178" s="63"/>
      <c r="H178" s="63"/>
      <c r="I178" s="63"/>
      <c r="J178" s="24"/>
      <c r="K178" s="5"/>
      <c r="L178" s="4"/>
      <c r="M178" s="29">
        <f t="shared" si="20"/>
        <v>400</v>
      </c>
      <c r="N178" s="1">
        <f t="shared" si="21"/>
        <v>400</v>
      </c>
      <c r="O178" s="1">
        <f t="shared" si="22"/>
        <v>1</v>
      </c>
    </row>
    <row r="179" spans="1:15" ht="13.5">
      <c r="A179" s="2">
        <v>178</v>
      </c>
      <c r="B179" s="19"/>
      <c r="C179" s="2"/>
      <c r="D179" s="3"/>
      <c r="E179" s="3"/>
      <c r="F179" s="23"/>
      <c r="G179" s="63"/>
      <c r="H179" s="63"/>
      <c r="I179" s="63"/>
      <c r="J179" s="24"/>
      <c r="K179" s="5"/>
      <c r="L179" s="4"/>
      <c r="M179" s="29">
        <f t="shared" si="20"/>
        <v>400</v>
      </c>
      <c r="N179" s="1">
        <f t="shared" si="21"/>
        <v>400</v>
      </c>
      <c r="O179" s="1">
        <f t="shared" si="22"/>
        <v>1</v>
      </c>
    </row>
    <row r="180" spans="1:15" ht="13.5">
      <c r="A180" s="2">
        <v>179</v>
      </c>
      <c r="B180" s="19"/>
      <c r="C180" s="2"/>
      <c r="D180" s="3"/>
      <c r="E180" s="3"/>
      <c r="F180" s="23"/>
      <c r="G180" s="63"/>
      <c r="H180" s="63"/>
      <c r="I180" s="63"/>
      <c r="J180" s="24"/>
      <c r="K180" s="5"/>
      <c r="L180" s="4"/>
      <c r="M180" s="29">
        <f t="shared" si="20"/>
        <v>400</v>
      </c>
      <c r="N180" s="1">
        <f t="shared" si="21"/>
        <v>400</v>
      </c>
      <c r="O180" s="1">
        <f t="shared" si="22"/>
        <v>1</v>
      </c>
    </row>
    <row r="181" spans="1:15" ht="13.5">
      <c r="A181" s="10">
        <v>180</v>
      </c>
      <c r="B181" s="21"/>
      <c r="C181" s="10"/>
      <c r="D181" s="11"/>
      <c r="E181" s="11"/>
      <c r="F181" s="25"/>
      <c r="G181" s="64"/>
      <c r="H181" s="64"/>
      <c r="I181" s="64"/>
      <c r="J181" s="26"/>
      <c r="K181" s="13"/>
      <c r="L181" s="12"/>
      <c r="M181" s="30">
        <f t="shared" si="20"/>
        <v>400</v>
      </c>
      <c r="N181" s="1">
        <f t="shared" si="21"/>
        <v>400</v>
      </c>
      <c r="O181" s="1">
        <f t="shared" si="22"/>
        <v>1</v>
      </c>
    </row>
    <row r="182" spans="1:15" ht="13.5">
      <c r="A182" s="2">
        <v>181</v>
      </c>
      <c r="B182" s="19"/>
      <c r="C182" s="2"/>
      <c r="D182" s="3"/>
      <c r="E182" s="3"/>
      <c r="F182" s="23"/>
      <c r="G182" s="63"/>
      <c r="H182" s="63"/>
      <c r="I182" s="63"/>
      <c r="J182" s="24"/>
      <c r="K182" s="5"/>
      <c r="L182" s="4"/>
      <c r="M182" s="29">
        <f t="shared" si="20"/>
        <v>400</v>
      </c>
      <c r="N182" s="1">
        <f t="shared" si="21"/>
        <v>400</v>
      </c>
      <c r="O182" s="1">
        <f t="shared" si="22"/>
        <v>1</v>
      </c>
    </row>
    <row r="183" spans="1:15" ht="13.5">
      <c r="A183" s="2">
        <v>182</v>
      </c>
      <c r="B183" s="19"/>
      <c r="C183" s="2"/>
      <c r="D183" s="3"/>
      <c r="E183" s="3"/>
      <c r="F183" s="23"/>
      <c r="G183" s="63"/>
      <c r="H183" s="63"/>
      <c r="I183" s="63"/>
      <c r="J183" s="24"/>
      <c r="K183" s="5"/>
      <c r="L183" s="4"/>
      <c r="M183" s="29">
        <f t="shared" si="20"/>
        <v>400</v>
      </c>
      <c r="N183" s="1">
        <f t="shared" si="21"/>
        <v>400</v>
      </c>
      <c r="O183" s="1">
        <f t="shared" si="22"/>
        <v>1</v>
      </c>
    </row>
    <row r="184" spans="1:15" ht="13.5">
      <c r="A184" s="2">
        <v>183</v>
      </c>
      <c r="B184" s="19"/>
      <c r="C184" s="2"/>
      <c r="D184" s="3"/>
      <c r="E184" s="3"/>
      <c r="F184" s="23"/>
      <c r="G184" s="63"/>
      <c r="H184" s="63"/>
      <c r="I184" s="63"/>
      <c r="J184" s="24"/>
      <c r="K184" s="5"/>
      <c r="L184" s="4"/>
      <c r="M184" s="29">
        <f t="shared" si="20"/>
        <v>400</v>
      </c>
      <c r="N184" s="1">
        <f t="shared" si="21"/>
        <v>400</v>
      </c>
      <c r="O184" s="1">
        <f t="shared" si="22"/>
        <v>1</v>
      </c>
    </row>
    <row r="185" spans="1:15" ht="13.5">
      <c r="A185" s="2">
        <v>184</v>
      </c>
      <c r="B185" s="19"/>
      <c r="C185" s="2"/>
      <c r="D185" s="3"/>
      <c r="E185" s="3"/>
      <c r="F185" s="23"/>
      <c r="G185" s="63"/>
      <c r="H185" s="63"/>
      <c r="I185" s="63"/>
      <c r="J185" s="24"/>
      <c r="K185" s="5"/>
      <c r="L185" s="4"/>
      <c r="M185" s="29">
        <f t="shared" si="20"/>
        <v>400</v>
      </c>
      <c r="N185" s="1">
        <f t="shared" si="21"/>
        <v>400</v>
      </c>
      <c r="O185" s="1">
        <f t="shared" si="22"/>
        <v>1</v>
      </c>
    </row>
    <row r="186" spans="1:15" ht="13.5">
      <c r="A186" s="2">
        <v>185</v>
      </c>
      <c r="B186" s="19"/>
      <c r="C186" s="2"/>
      <c r="D186" s="3"/>
      <c r="E186" s="3"/>
      <c r="F186" s="23"/>
      <c r="G186" s="63"/>
      <c r="H186" s="63"/>
      <c r="I186" s="63"/>
      <c r="J186" s="24"/>
      <c r="K186" s="5"/>
      <c r="L186" s="4"/>
      <c r="M186" s="29">
        <f t="shared" si="20"/>
        <v>400</v>
      </c>
      <c r="N186" s="1">
        <f t="shared" si="21"/>
        <v>400</v>
      </c>
      <c r="O186" s="1">
        <f t="shared" si="22"/>
        <v>1</v>
      </c>
    </row>
    <row r="187" spans="1:15" ht="13.5">
      <c r="A187" s="2">
        <v>186</v>
      </c>
      <c r="B187" s="19"/>
      <c r="C187" s="2"/>
      <c r="D187" s="3"/>
      <c r="E187" s="3"/>
      <c r="F187" s="23"/>
      <c r="G187" s="63"/>
      <c r="H187" s="63"/>
      <c r="I187" s="63"/>
      <c r="J187" s="24"/>
      <c r="K187" s="5"/>
      <c r="L187" s="4"/>
      <c r="M187" s="29">
        <f t="shared" si="20"/>
        <v>400</v>
      </c>
      <c r="N187" s="1">
        <f t="shared" si="21"/>
        <v>400</v>
      </c>
      <c r="O187" s="1">
        <f t="shared" si="22"/>
        <v>1</v>
      </c>
    </row>
    <row r="188" spans="1:15" ht="13.5">
      <c r="A188" s="2">
        <v>187</v>
      </c>
      <c r="B188" s="19"/>
      <c r="C188" s="2"/>
      <c r="D188" s="3"/>
      <c r="E188" s="3"/>
      <c r="F188" s="23"/>
      <c r="G188" s="63"/>
      <c r="H188" s="63"/>
      <c r="I188" s="63"/>
      <c r="J188" s="24"/>
      <c r="K188" s="5"/>
      <c r="L188" s="4"/>
      <c r="M188" s="29">
        <f t="shared" si="20"/>
        <v>400</v>
      </c>
      <c r="N188" s="1">
        <f t="shared" si="21"/>
        <v>400</v>
      </c>
      <c r="O188" s="1">
        <f t="shared" si="22"/>
        <v>1</v>
      </c>
    </row>
    <row r="189" spans="1:15" ht="13.5">
      <c r="A189" s="2">
        <v>188</v>
      </c>
      <c r="B189" s="19"/>
      <c r="C189" s="2"/>
      <c r="D189" s="3"/>
      <c r="E189" s="3"/>
      <c r="F189" s="23"/>
      <c r="G189" s="63"/>
      <c r="H189" s="63"/>
      <c r="I189" s="63"/>
      <c r="J189" s="24"/>
      <c r="K189" s="5"/>
      <c r="L189" s="4"/>
      <c r="M189" s="29">
        <f t="shared" si="20"/>
        <v>400</v>
      </c>
      <c r="N189" s="1">
        <f t="shared" si="21"/>
        <v>400</v>
      </c>
      <c r="O189" s="1">
        <f t="shared" si="22"/>
        <v>1</v>
      </c>
    </row>
    <row r="190" spans="1:15" ht="13.5">
      <c r="A190" s="2">
        <v>189</v>
      </c>
      <c r="B190" s="19"/>
      <c r="C190" s="2"/>
      <c r="D190" s="3"/>
      <c r="E190" s="3"/>
      <c r="F190" s="23"/>
      <c r="G190" s="63"/>
      <c r="H190" s="63"/>
      <c r="I190" s="63"/>
      <c r="J190" s="24"/>
      <c r="K190" s="5"/>
      <c r="L190" s="4"/>
      <c r="M190" s="29">
        <f t="shared" si="20"/>
        <v>400</v>
      </c>
      <c r="N190" s="1">
        <f t="shared" si="21"/>
        <v>400</v>
      </c>
      <c r="O190" s="1">
        <f t="shared" si="22"/>
        <v>1</v>
      </c>
    </row>
    <row r="191" spans="1:15" ht="13.5">
      <c r="A191" s="10">
        <v>190</v>
      </c>
      <c r="B191" s="21"/>
      <c r="C191" s="10"/>
      <c r="D191" s="11"/>
      <c r="E191" s="11"/>
      <c r="F191" s="25"/>
      <c r="G191" s="64"/>
      <c r="H191" s="64"/>
      <c r="I191" s="64"/>
      <c r="J191" s="26"/>
      <c r="K191" s="13"/>
      <c r="L191" s="12"/>
      <c r="M191" s="30">
        <f t="shared" si="20"/>
        <v>400</v>
      </c>
      <c r="N191" s="1">
        <f t="shared" si="21"/>
        <v>400</v>
      </c>
      <c r="O191" s="1">
        <f t="shared" si="22"/>
        <v>1</v>
      </c>
    </row>
    <row r="192" spans="1:15" ht="13.5">
      <c r="A192" s="2">
        <v>191</v>
      </c>
      <c r="B192" s="19"/>
      <c r="C192" s="2"/>
      <c r="D192" s="3"/>
      <c r="E192" s="3"/>
      <c r="F192" s="23"/>
      <c r="G192" s="63"/>
      <c r="H192" s="63"/>
      <c r="I192" s="63"/>
      <c r="J192" s="24"/>
      <c r="K192" s="5"/>
      <c r="L192" s="4"/>
      <c r="M192" s="29">
        <f t="shared" si="20"/>
        <v>400</v>
      </c>
      <c r="N192" s="1">
        <f t="shared" si="21"/>
        <v>400</v>
      </c>
      <c r="O192" s="1">
        <f t="shared" si="22"/>
        <v>1</v>
      </c>
    </row>
    <row r="193" spans="1:15" ht="13.5">
      <c r="A193" s="2">
        <v>192</v>
      </c>
      <c r="B193" s="19"/>
      <c r="C193" s="2"/>
      <c r="D193" s="3"/>
      <c r="E193" s="3"/>
      <c r="F193" s="23"/>
      <c r="G193" s="63"/>
      <c r="H193" s="63"/>
      <c r="I193" s="63"/>
      <c r="J193" s="24"/>
      <c r="K193" s="5"/>
      <c r="L193" s="4"/>
      <c r="M193" s="29">
        <f t="shared" si="20"/>
        <v>400</v>
      </c>
      <c r="N193" s="1">
        <f t="shared" si="21"/>
        <v>400</v>
      </c>
      <c r="O193" s="1">
        <f t="shared" si="22"/>
        <v>1</v>
      </c>
    </row>
    <row r="194" spans="1:15" ht="13.5">
      <c r="A194" s="2">
        <v>193</v>
      </c>
      <c r="B194" s="19"/>
      <c r="C194" s="2"/>
      <c r="D194" s="3"/>
      <c r="E194" s="3"/>
      <c r="F194" s="23"/>
      <c r="G194" s="63"/>
      <c r="H194" s="63"/>
      <c r="I194" s="63"/>
      <c r="J194" s="24"/>
      <c r="K194" s="5"/>
      <c r="L194" s="4"/>
      <c r="M194" s="29">
        <f t="shared" si="20"/>
        <v>400</v>
      </c>
      <c r="N194" s="1">
        <f t="shared" si="21"/>
        <v>400</v>
      </c>
      <c r="O194" s="1">
        <f t="shared" si="22"/>
        <v>1</v>
      </c>
    </row>
    <row r="195" spans="1:15" ht="13.5">
      <c r="A195" s="2">
        <v>194</v>
      </c>
      <c r="B195" s="19"/>
      <c r="C195" s="2"/>
      <c r="D195" s="3"/>
      <c r="E195" s="3"/>
      <c r="F195" s="23"/>
      <c r="G195" s="63"/>
      <c r="H195" s="63"/>
      <c r="I195" s="63"/>
      <c r="J195" s="24"/>
      <c r="K195" s="5"/>
      <c r="L195" s="4"/>
      <c r="M195" s="29">
        <f aca="true" t="shared" si="23" ref="M195:M201">IF(COUNT(K195:L195)=2,K195+L195,400)</f>
        <v>400</v>
      </c>
      <c r="N195" s="1">
        <f aca="true" t="shared" si="24" ref="N195:N201">M195+L195*0.01+D195*0.000001</f>
        <v>400</v>
      </c>
      <c r="O195" s="1">
        <f aca="true" t="shared" si="25" ref="O195:O201">RANK(M195,$M$3:$M$201,1)</f>
        <v>1</v>
      </c>
    </row>
    <row r="196" spans="1:15" ht="13.5">
      <c r="A196" s="2">
        <v>195</v>
      </c>
      <c r="B196" s="19"/>
      <c r="C196" s="2"/>
      <c r="D196" s="3"/>
      <c r="E196" s="3"/>
      <c r="F196" s="23"/>
      <c r="G196" s="63"/>
      <c r="H196" s="63"/>
      <c r="I196" s="63"/>
      <c r="J196" s="24"/>
      <c r="K196" s="5"/>
      <c r="L196" s="4"/>
      <c r="M196" s="29">
        <f t="shared" si="23"/>
        <v>400</v>
      </c>
      <c r="N196" s="1">
        <f t="shared" si="24"/>
        <v>400</v>
      </c>
      <c r="O196" s="1">
        <f t="shared" si="25"/>
        <v>1</v>
      </c>
    </row>
    <row r="197" spans="1:15" ht="13.5">
      <c r="A197" s="2">
        <v>196</v>
      </c>
      <c r="B197" s="19"/>
      <c r="C197" s="2"/>
      <c r="D197" s="3"/>
      <c r="E197" s="3"/>
      <c r="F197" s="23"/>
      <c r="G197" s="63"/>
      <c r="H197" s="63"/>
      <c r="I197" s="63"/>
      <c r="J197" s="24"/>
      <c r="K197" s="5"/>
      <c r="L197" s="4"/>
      <c r="M197" s="29">
        <f t="shared" si="23"/>
        <v>400</v>
      </c>
      <c r="N197" s="1">
        <f t="shared" si="24"/>
        <v>400</v>
      </c>
      <c r="O197" s="1">
        <f t="shared" si="25"/>
        <v>1</v>
      </c>
    </row>
    <row r="198" spans="1:15" ht="13.5">
      <c r="A198" s="2">
        <v>197</v>
      </c>
      <c r="B198" s="19"/>
      <c r="C198" s="2"/>
      <c r="D198" s="3"/>
      <c r="E198" s="3"/>
      <c r="F198" s="23"/>
      <c r="G198" s="63"/>
      <c r="H198" s="63"/>
      <c r="I198" s="63"/>
      <c r="J198" s="24"/>
      <c r="K198" s="5"/>
      <c r="L198" s="4"/>
      <c r="M198" s="29">
        <f t="shared" si="23"/>
        <v>400</v>
      </c>
      <c r="N198" s="1">
        <f t="shared" si="24"/>
        <v>400</v>
      </c>
      <c r="O198" s="1">
        <f t="shared" si="25"/>
        <v>1</v>
      </c>
    </row>
    <row r="199" spans="1:15" ht="13.5">
      <c r="A199" s="2">
        <v>198</v>
      </c>
      <c r="B199" s="19"/>
      <c r="C199" s="2"/>
      <c r="D199" s="3"/>
      <c r="E199" s="3"/>
      <c r="F199" s="23"/>
      <c r="G199" s="63"/>
      <c r="H199" s="63"/>
      <c r="I199" s="63"/>
      <c r="J199" s="24"/>
      <c r="K199" s="5"/>
      <c r="L199" s="4"/>
      <c r="M199" s="29">
        <f t="shared" si="23"/>
        <v>400</v>
      </c>
      <c r="N199" s="1">
        <f t="shared" si="24"/>
        <v>400</v>
      </c>
      <c r="O199" s="1">
        <f t="shared" si="25"/>
        <v>1</v>
      </c>
    </row>
    <row r="200" spans="1:15" ht="13.5">
      <c r="A200" s="2">
        <v>199</v>
      </c>
      <c r="B200" s="19"/>
      <c r="C200" s="2"/>
      <c r="D200" s="3"/>
      <c r="E200" s="3"/>
      <c r="F200" s="23"/>
      <c r="G200" s="63"/>
      <c r="H200" s="63"/>
      <c r="I200" s="63"/>
      <c r="J200" s="24"/>
      <c r="K200" s="5"/>
      <c r="L200" s="4"/>
      <c r="M200" s="29">
        <f t="shared" si="23"/>
        <v>400</v>
      </c>
      <c r="N200" s="1">
        <f t="shared" si="24"/>
        <v>400</v>
      </c>
      <c r="O200" s="1">
        <f t="shared" si="25"/>
        <v>1</v>
      </c>
    </row>
    <row r="201" spans="1:15" ht="14.25" thickBot="1">
      <c r="A201" s="14">
        <v>200</v>
      </c>
      <c r="B201" s="22"/>
      <c r="C201" s="14"/>
      <c r="D201" s="15"/>
      <c r="E201" s="15"/>
      <c r="F201" s="27"/>
      <c r="G201" s="65"/>
      <c r="H201" s="65"/>
      <c r="I201" s="65"/>
      <c r="J201" s="28"/>
      <c r="K201" s="17"/>
      <c r="L201" s="16"/>
      <c r="M201" s="32">
        <f t="shared" si="23"/>
        <v>400</v>
      </c>
      <c r="N201" s="1">
        <f t="shared" si="24"/>
        <v>400</v>
      </c>
      <c r="O201" s="1">
        <f t="shared" si="25"/>
        <v>1</v>
      </c>
    </row>
    <row r="202" spans="1:13" ht="13.5">
      <c r="A202" s="1">
        <v>999</v>
      </c>
      <c r="B202" s="1">
        <v>999</v>
      </c>
      <c r="C202" s="1">
        <v>999</v>
      </c>
      <c r="K202" s="18" t="s">
        <v>8</v>
      </c>
      <c r="L202" s="18" t="s">
        <v>8</v>
      </c>
      <c r="M202" s="18" t="s">
        <v>8</v>
      </c>
    </row>
    <row r="204" spans="7:9" ht="13.5">
      <c r="G204" s="66" t="s">
        <v>31</v>
      </c>
      <c r="H204" s="66" t="s">
        <v>32</v>
      </c>
      <c r="I204" s="66">
        <f aca="true" t="shared" si="26" ref="I204:I241">COUNTIF($I$3:$I$201,G204)</f>
        <v>0</v>
      </c>
    </row>
    <row r="205" spans="8:9" ht="13.5">
      <c r="H205" s="66" t="s">
        <v>32</v>
      </c>
      <c r="I205" s="66">
        <f t="shared" si="26"/>
        <v>0</v>
      </c>
    </row>
    <row r="206" spans="8:9" ht="13.5">
      <c r="H206" s="66" t="s">
        <v>32</v>
      </c>
      <c r="I206" s="66">
        <f t="shared" si="26"/>
        <v>0</v>
      </c>
    </row>
    <row r="207" spans="8:9" ht="13.5">
      <c r="H207" s="66" t="s">
        <v>32</v>
      </c>
      <c r="I207" s="66">
        <f t="shared" si="26"/>
        <v>0</v>
      </c>
    </row>
    <row r="208" spans="8:9" ht="13.5">
      <c r="H208" s="66" t="s">
        <v>32</v>
      </c>
      <c r="I208" s="66">
        <f t="shared" si="26"/>
        <v>0</v>
      </c>
    </row>
    <row r="209" spans="8:9" ht="13.5">
      <c r="H209" s="66" t="s">
        <v>32</v>
      </c>
      <c r="I209" s="66">
        <f t="shared" si="26"/>
        <v>0</v>
      </c>
    </row>
    <row r="210" spans="8:9" ht="13.5">
      <c r="H210" s="66" t="s">
        <v>32</v>
      </c>
      <c r="I210" s="66">
        <f t="shared" si="26"/>
        <v>0</v>
      </c>
    </row>
    <row r="211" spans="8:9" ht="13.5">
      <c r="H211" s="66" t="s">
        <v>32</v>
      </c>
      <c r="I211" s="66">
        <f t="shared" si="26"/>
        <v>0</v>
      </c>
    </row>
    <row r="212" spans="8:9" ht="13.5">
      <c r="H212" s="66" t="s">
        <v>32</v>
      </c>
      <c r="I212" s="66">
        <f t="shared" si="26"/>
        <v>0</v>
      </c>
    </row>
    <row r="213" spans="8:9" ht="13.5">
      <c r="H213" s="66" t="s">
        <v>32</v>
      </c>
      <c r="I213" s="66">
        <f t="shared" si="26"/>
        <v>0</v>
      </c>
    </row>
    <row r="214" spans="8:9" ht="13.5">
      <c r="H214" s="66" t="s">
        <v>32</v>
      </c>
      <c r="I214" s="66">
        <f t="shared" si="26"/>
        <v>0</v>
      </c>
    </row>
    <row r="215" spans="8:9" ht="13.5">
      <c r="H215" s="66" t="s">
        <v>32</v>
      </c>
      <c r="I215" s="66">
        <f t="shared" si="26"/>
        <v>0</v>
      </c>
    </row>
    <row r="216" spans="8:9" ht="13.5">
      <c r="H216" s="66" t="s">
        <v>32</v>
      </c>
      <c r="I216" s="66">
        <f t="shared" si="26"/>
        <v>0</v>
      </c>
    </row>
    <row r="217" spans="8:9" ht="13.5">
      <c r="H217" s="66" t="s">
        <v>32</v>
      </c>
      <c r="I217" s="66">
        <f t="shared" si="26"/>
        <v>0</v>
      </c>
    </row>
    <row r="218" spans="8:9" ht="13.5">
      <c r="H218" s="66" t="s">
        <v>32</v>
      </c>
      <c r="I218" s="66">
        <f t="shared" si="26"/>
        <v>0</v>
      </c>
    </row>
    <row r="219" spans="8:9" ht="13.5">
      <c r="H219" s="66" t="s">
        <v>32</v>
      </c>
      <c r="I219" s="66">
        <f t="shared" si="26"/>
        <v>0</v>
      </c>
    </row>
    <row r="220" spans="8:9" ht="13.5">
      <c r="H220" s="66" t="s">
        <v>32</v>
      </c>
      <c r="I220" s="66">
        <f t="shared" si="26"/>
        <v>0</v>
      </c>
    </row>
    <row r="221" spans="8:9" ht="13.5">
      <c r="H221" s="66" t="s">
        <v>32</v>
      </c>
      <c r="I221" s="66">
        <f t="shared" si="26"/>
        <v>0</v>
      </c>
    </row>
    <row r="222" spans="8:9" ht="13.5">
      <c r="H222" s="66" t="s">
        <v>32</v>
      </c>
      <c r="I222" s="66">
        <f t="shared" si="26"/>
        <v>0</v>
      </c>
    </row>
    <row r="223" spans="8:9" ht="13.5">
      <c r="H223" s="66" t="s">
        <v>32</v>
      </c>
      <c r="I223" s="66">
        <f t="shared" si="26"/>
        <v>0</v>
      </c>
    </row>
    <row r="224" spans="8:9" ht="13.5">
      <c r="H224" s="66" t="s">
        <v>32</v>
      </c>
      <c r="I224" s="66">
        <f t="shared" si="26"/>
        <v>0</v>
      </c>
    </row>
    <row r="225" spans="8:9" ht="13.5">
      <c r="H225" s="66" t="s">
        <v>32</v>
      </c>
      <c r="I225" s="66">
        <f t="shared" si="26"/>
        <v>0</v>
      </c>
    </row>
    <row r="226" spans="8:9" ht="13.5">
      <c r="H226" s="66" t="s">
        <v>32</v>
      </c>
      <c r="I226" s="66">
        <f t="shared" si="26"/>
        <v>0</v>
      </c>
    </row>
    <row r="227" spans="8:9" ht="13.5">
      <c r="H227" s="66" t="s">
        <v>32</v>
      </c>
      <c r="I227" s="66">
        <f t="shared" si="26"/>
        <v>0</v>
      </c>
    </row>
    <row r="228" spans="8:9" ht="13.5">
      <c r="H228" s="66" t="s">
        <v>32</v>
      </c>
      <c r="I228" s="66">
        <f t="shared" si="26"/>
        <v>0</v>
      </c>
    </row>
    <row r="229" spans="8:9" ht="13.5">
      <c r="H229" s="66" t="s">
        <v>32</v>
      </c>
      <c r="I229" s="66">
        <f t="shared" si="26"/>
        <v>0</v>
      </c>
    </row>
    <row r="230" spans="8:9" ht="13.5">
      <c r="H230" s="66" t="s">
        <v>32</v>
      </c>
      <c r="I230" s="66">
        <f t="shared" si="26"/>
        <v>0</v>
      </c>
    </row>
    <row r="231" spans="8:9" ht="13.5">
      <c r="H231" s="66" t="s">
        <v>32</v>
      </c>
      <c r="I231" s="66">
        <f t="shared" si="26"/>
        <v>0</v>
      </c>
    </row>
    <row r="232" spans="8:9" ht="13.5">
      <c r="H232" s="66" t="s">
        <v>32</v>
      </c>
      <c r="I232" s="66">
        <f t="shared" si="26"/>
        <v>0</v>
      </c>
    </row>
    <row r="233" spans="8:9" ht="13.5">
      <c r="H233" s="66" t="s">
        <v>32</v>
      </c>
      <c r="I233" s="66">
        <f t="shared" si="26"/>
        <v>0</v>
      </c>
    </row>
    <row r="234" spans="8:9" ht="13.5">
      <c r="H234" s="66" t="s">
        <v>32</v>
      </c>
      <c r="I234" s="66">
        <f t="shared" si="26"/>
        <v>0</v>
      </c>
    </row>
    <row r="235" spans="8:9" ht="13.5">
      <c r="H235" s="66" t="s">
        <v>32</v>
      </c>
      <c r="I235" s="66">
        <f t="shared" si="26"/>
        <v>0</v>
      </c>
    </row>
    <row r="236" spans="8:9" ht="13.5">
      <c r="H236" s="66" t="s">
        <v>32</v>
      </c>
      <c r="I236" s="66">
        <f t="shared" si="26"/>
        <v>0</v>
      </c>
    </row>
    <row r="237" spans="8:9" ht="13.5">
      <c r="H237" s="66" t="s">
        <v>32</v>
      </c>
      <c r="I237" s="66">
        <f t="shared" si="26"/>
        <v>0</v>
      </c>
    </row>
    <row r="238" spans="8:9" ht="13.5">
      <c r="H238" s="66" t="s">
        <v>32</v>
      </c>
      <c r="I238" s="66">
        <f t="shared" si="26"/>
        <v>0</v>
      </c>
    </row>
    <row r="239" spans="8:9" ht="13.5">
      <c r="H239" s="66" t="s">
        <v>32</v>
      </c>
      <c r="I239" s="66">
        <f t="shared" si="26"/>
        <v>0</v>
      </c>
    </row>
    <row r="240" spans="8:9" ht="13.5">
      <c r="H240" s="66" t="s">
        <v>32</v>
      </c>
      <c r="I240" s="66">
        <f t="shared" si="26"/>
        <v>0</v>
      </c>
    </row>
    <row r="241" spans="8:9" ht="13.5">
      <c r="H241" s="66" t="s">
        <v>32</v>
      </c>
      <c r="I241" s="66">
        <f t="shared" si="26"/>
        <v>0</v>
      </c>
    </row>
  </sheetData>
  <sheetProtection/>
  <mergeCells count="1">
    <mergeCell ref="A1:F1"/>
  </mergeCells>
  <conditionalFormatting sqref="M202:M65536 M1">
    <cfRule type="cellIs" priority="3" dxfId="12" operator="greaterThanOrEqual" stopIfTrue="1">
      <formula>400</formula>
    </cfRule>
  </conditionalFormatting>
  <conditionalFormatting sqref="K3:L17">
    <cfRule type="cellIs" priority="4" dxfId="13" operator="lessThan" stopIfTrue="1">
      <formula>36</formula>
    </cfRule>
  </conditionalFormatting>
  <conditionalFormatting sqref="M3:M201">
    <cfRule type="cellIs" priority="11" dxfId="12" operator="greaterThanOrEqual" stopIfTrue="1">
      <formula>280</formula>
    </cfRule>
    <cfRule type="cellIs" priority="12" dxfId="13" operator="lessThan" stopIfTrue="1">
      <formula>72</formula>
    </cfRule>
  </conditionalFormatting>
  <conditionalFormatting sqref="K18:L111 K116:L201">
    <cfRule type="cellIs" priority="13" dxfId="13" operator="lessThan" stopIfTrue="1">
      <formula>36</formula>
    </cfRule>
    <cfRule type="cellIs" priority="14" dxfId="14" operator="greaterThanOrEqual" stopIfTrue="1">
      <formula>140</formula>
    </cfRule>
  </conditionalFormatting>
  <conditionalFormatting sqref="G3:J201">
    <cfRule type="expression" priority="18" dxfId="13" stopIfTrue="1">
      <formula>$F3="*"</formula>
    </cfRule>
    <cfRule type="expression" priority="19" dxfId="15" stopIfTrue="1">
      <formula>#REF!&lt;=$H$1</formula>
    </cfRule>
  </conditionalFormatting>
  <conditionalFormatting sqref="K112:L115">
    <cfRule type="cellIs" priority="1" dxfId="13" operator="lessThan" stopIfTrue="1">
      <formula>36</formula>
    </cfRule>
    <cfRule type="cellIs" priority="2" dxfId="14" operator="greaterThanOrEqual" stopIfTrue="1">
      <formula>140</formula>
    </cfRule>
  </conditionalFormatting>
  <printOptions/>
  <pageMargins left="0.75" right="0.75" top="1" bottom="1" header="0.512" footer="0.51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AQ494"/>
  <sheetViews>
    <sheetView zoomScalePageLayoutView="0" workbookViewId="0" topLeftCell="A7">
      <selection activeCell="J25" sqref="J25"/>
    </sheetView>
  </sheetViews>
  <sheetFormatPr defaultColWidth="13.00390625" defaultRowHeight="13.5"/>
  <cols>
    <col min="1" max="1" width="3.625" style="84" customWidth="1"/>
    <col min="2" max="2" width="3.00390625" style="84" customWidth="1"/>
    <col min="3" max="3" width="4.50390625" style="84" customWidth="1"/>
    <col min="4" max="4" width="5.375" style="85" hidden="1" customWidth="1"/>
    <col min="5" max="5" width="11.50390625" style="108" customWidth="1"/>
    <col min="6" max="6" width="2.125" style="84" customWidth="1"/>
    <col min="7" max="7" width="3.875" style="84" hidden="1" customWidth="1"/>
    <col min="8" max="8" width="1.12109375" style="84" hidden="1" customWidth="1"/>
    <col min="9" max="9" width="9.625" style="84" customWidth="1"/>
    <col min="10" max="10" width="3.125" style="84" customWidth="1"/>
    <col min="11" max="11" width="2.125" style="84" customWidth="1"/>
    <col min="12" max="12" width="3.125" style="85" hidden="1" customWidth="1"/>
    <col min="13" max="13" width="11.50390625" style="84" customWidth="1"/>
    <col min="14" max="14" width="2.125" style="84" customWidth="1"/>
    <col min="15" max="15" width="3.875" style="84" hidden="1" customWidth="1"/>
    <col min="16" max="16" width="1.12109375" style="84" hidden="1" customWidth="1"/>
    <col min="17" max="17" width="9.625" style="84" customWidth="1"/>
    <col min="18" max="18" width="3.125" style="84" customWidth="1"/>
    <col min="19" max="19" width="2.125" style="84" customWidth="1"/>
    <col min="20" max="20" width="4.125" style="85" hidden="1" customWidth="1"/>
    <col min="21" max="21" width="11.50390625" style="84" customWidth="1"/>
    <col min="22" max="22" width="2.125" style="84" customWidth="1"/>
    <col min="23" max="23" width="3.875" style="84" hidden="1" customWidth="1"/>
    <col min="24" max="24" width="1.12109375" style="84" hidden="1" customWidth="1"/>
    <col min="25" max="25" width="9.625" style="84" customWidth="1"/>
    <col min="26" max="26" width="3.125" style="84" customWidth="1"/>
    <col min="27" max="27" width="2.125" style="84" customWidth="1"/>
    <col min="28" max="28" width="4.125" style="85" hidden="1" customWidth="1"/>
    <col min="29" max="29" width="11.50390625" style="84" customWidth="1"/>
    <col min="30" max="30" width="2.125" style="84" customWidth="1"/>
    <col min="31" max="31" width="3.875" style="84" hidden="1" customWidth="1"/>
    <col min="32" max="32" width="1.12109375" style="84" hidden="1" customWidth="1"/>
    <col min="33" max="33" width="9.625" style="84" customWidth="1"/>
    <col min="34" max="34" width="3.125" style="84" customWidth="1"/>
    <col min="35" max="35" width="2.125" style="84" customWidth="1"/>
    <col min="36" max="43" width="3.625" style="84" customWidth="1"/>
    <col min="44" max="16384" width="13.00390625" style="84" customWidth="1"/>
  </cols>
  <sheetData>
    <row r="1" ht="22.5" customHeight="1">
      <c r="E1" s="86"/>
    </row>
    <row r="2" spans="2:43" ht="19.5" customHeight="1">
      <c r="B2" s="134" t="str">
        <f>'成① '!B1</f>
        <v>令和元年度　静岡・山梨県高等学校ゴルフ選手権　春季大会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K2" s="132" t="s">
        <v>41</v>
      </c>
      <c r="AL2" s="132"/>
      <c r="AM2" s="132"/>
      <c r="AN2" s="132"/>
      <c r="AO2" s="132"/>
      <c r="AP2" s="132"/>
      <c r="AQ2" s="132"/>
    </row>
    <row r="3" spans="2:43" ht="19.5" customHeight="1">
      <c r="B3" s="133" t="s">
        <v>42</v>
      </c>
      <c r="C3" s="133"/>
      <c r="D3" s="133"/>
      <c r="E3" s="133"/>
      <c r="F3" s="87"/>
      <c r="G3" s="87"/>
      <c r="H3" s="87"/>
      <c r="I3" s="87"/>
      <c r="J3" s="87"/>
      <c r="K3" s="87"/>
      <c r="U3" s="135" t="str">
        <f>'成① '!P2</f>
        <v>静岡カントリー浜岡コース（高松）</v>
      </c>
      <c r="V3" s="135"/>
      <c r="W3" s="135"/>
      <c r="X3" s="135"/>
      <c r="Y3" s="135"/>
      <c r="Z3" s="135"/>
      <c r="AA3" s="135"/>
      <c r="AB3" s="135"/>
      <c r="AC3" s="133" t="str">
        <f>'成① '!X2</f>
        <v>令和２年2月11日(火)</v>
      </c>
      <c r="AD3" s="133"/>
      <c r="AE3" s="133"/>
      <c r="AF3" s="133"/>
      <c r="AG3" s="133"/>
      <c r="AH3" s="133"/>
      <c r="AI3" s="133"/>
      <c r="AK3" s="88" t="s">
        <v>20</v>
      </c>
      <c r="AL3" s="88">
        <v>12</v>
      </c>
      <c r="AM3" s="88">
        <v>13</v>
      </c>
      <c r="AN3" s="88">
        <v>14</v>
      </c>
      <c r="AO3" s="88">
        <v>23</v>
      </c>
      <c r="AP3" s="88">
        <v>24</v>
      </c>
      <c r="AQ3" s="88">
        <v>34</v>
      </c>
    </row>
    <row r="4" spans="2:43" ht="19.5" customHeight="1">
      <c r="B4" s="89">
        <v>1</v>
      </c>
      <c r="C4" s="90">
        <f>$I$48</f>
        <v>0.3125</v>
      </c>
      <c r="D4" s="91">
        <v>11</v>
      </c>
      <c r="E4" s="92" t="str">
        <f>VLOOKUP(D4,組①,4,FALSE)</f>
        <v>新垣　厚樹</v>
      </c>
      <c r="F4" s="93" t="s">
        <v>43</v>
      </c>
      <c r="G4" s="91" t="str">
        <f>VLOOKUP(D4,組①,5,FALSE)</f>
        <v>静岡</v>
      </c>
      <c r="H4" s="93" t="s">
        <v>44</v>
      </c>
      <c r="I4" s="93" t="str">
        <f>VLOOKUP(D4,組①,6,FALSE)</f>
        <v>浜松日体高A</v>
      </c>
      <c r="J4" s="93" t="str">
        <f>VLOOKUP(D4,組①,7,FALSE)</f>
        <v>②</v>
      </c>
      <c r="K4" s="94" t="s">
        <v>45</v>
      </c>
      <c r="L4" s="91">
        <v>12</v>
      </c>
      <c r="M4" s="92" t="str">
        <f>VLOOKUP(L4,組①,4,FALSE)</f>
        <v>田村　紀雅</v>
      </c>
      <c r="N4" s="93" t="s">
        <v>43</v>
      </c>
      <c r="O4" s="91" t="str">
        <f>VLOOKUP(L4,組①,5,FALSE)</f>
        <v>静岡</v>
      </c>
      <c r="P4" s="93" t="s">
        <v>44</v>
      </c>
      <c r="Q4" s="93" t="str">
        <f>VLOOKUP(L4,組①,6,FALSE)</f>
        <v>静岡北高</v>
      </c>
      <c r="R4" s="93" t="str">
        <f>VLOOKUP(L4,組①,7,FALSE)</f>
        <v>②</v>
      </c>
      <c r="S4" s="94" t="s">
        <v>45</v>
      </c>
      <c r="T4" s="91">
        <v>13</v>
      </c>
      <c r="U4" s="92" t="str">
        <f>VLOOKUP(T4,組①,4,FALSE)</f>
        <v>野沢　有希</v>
      </c>
      <c r="V4" s="93" t="s">
        <v>43</v>
      </c>
      <c r="W4" s="91" t="str">
        <f>VLOOKUP(T4,組①,5,FALSE)</f>
        <v>静岡</v>
      </c>
      <c r="X4" s="93" t="s">
        <v>44</v>
      </c>
      <c r="Y4" s="93" t="str">
        <f>VLOOKUP(T4,組①,6,FALSE)</f>
        <v>日大三島高A</v>
      </c>
      <c r="Z4" s="93" t="str">
        <f>VLOOKUP(T4,組①,7,FALSE)</f>
        <v>②</v>
      </c>
      <c r="AA4" s="94" t="s">
        <v>45</v>
      </c>
      <c r="AB4" s="91">
        <v>14</v>
      </c>
      <c r="AC4" s="92" t="str">
        <f>VLOOKUP(AB4,組①,4,FALSE)</f>
        <v>藤田　誓</v>
      </c>
      <c r="AD4" s="93" t="s">
        <v>29</v>
      </c>
      <c r="AE4" s="91" t="str">
        <f>VLOOKUP(AB4,組①,5,FALSE)</f>
        <v>静岡</v>
      </c>
      <c r="AF4" s="93" t="s">
        <v>28</v>
      </c>
      <c r="AG4" s="93" t="str">
        <f>VLOOKUP(AB4,組①,6,FALSE)</f>
        <v>星陵高</v>
      </c>
      <c r="AH4" s="93" t="str">
        <f>VLOOKUP(AB4,組①,7,FALSE)</f>
        <v>②</v>
      </c>
      <c r="AI4" s="94" t="s">
        <v>30</v>
      </c>
      <c r="AK4" s="88">
        <f>SUM(AL4:AQ4)</f>
        <v>0</v>
      </c>
      <c r="AL4" s="95">
        <f>IF(I4=Q4,1,0)</f>
        <v>0</v>
      </c>
      <c r="AM4" s="95">
        <f>IF(I4=Y4,1,0)</f>
        <v>0</v>
      </c>
      <c r="AN4" s="95">
        <f>IF(I4=AG4,1,0)</f>
        <v>0</v>
      </c>
      <c r="AO4" s="95">
        <f>IF(Y4=Q4,1,0)</f>
        <v>0</v>
      </c>
      <c r="AP4" s="95">
        <f>IF(AG4=Q4,1,0)</f>
        <v>0</v>
      </c>
      <c r="AQ4" s="95">
        <f>IF(AG4=Y4,1,0)</f>
        <v>0</v>
      </c>
    </row>
    <row r="5" spans="2:43" ht="19.5" customHeight="1">
      <c r="B5" s="96">
        <v>2</v>
      </c>
      <c r="C5" s="97">
        <f aca="true" t="shared" si="0" ref="C5:C23">C4+$I$49/1440</f>
        <v>0.31875</v>
      </c>
      <c r="D5" s="98">
        <v>21</v>
      </c>
      <c r="E5" s="81" t="str">
        <f aca="true" t="shared" si="1" ref="E5:E21">VLOOKUP(D5,組①,4,FALSE)</f>
        <v>鈴木　佑生丸</v>
      </c>
      <c r="F5" s="82" t="s">
        <v>29</v>
      </c>
      <c r="G5" s="82" t="str">
        <f aca="true" t="shared" si="2" ref="G5:G21">VLOOKUP(D5,組①,5,FALSE)</f>
        <v>静岡</v>
      </c>
      <c r="H5" s="82" t="s">
        <v>28</v>
      </c>
      <c r="I5" s="82" t="str">
        <f aca="true" t="shared" si="3" ref="I5:I21">VLOOKUP(D5,組①,6,FALSE)</f>
        <v>浜松日体高A</v>
      </c>
      <c r="J5" s="82" t="str">
        <f aca="true" t="shared" si="4" ref="J5:J21">VLOOKUP(D5,組①,7,FALSE)</f>
        <v>②</v>
      </c>
      <c r="K5" s="83" t="s">
        <v>30</v>
      </c>
      <c r="L5" s="98">
        <v>22</v>
      </c>
      <c r="M5" s="81" t="str">
        <f aca="true" t="shared" si="5" ref="M5:M21">VLOOKUP(L5,組①,4,FALSE)</f>
        <v>望月　悠吏</v>
      </c>
      <c r="N5" s="82" t="s">
        <v>29</v>
      </c>
      <c r="O5" s="82" t="str">
        <f aca="true" t="shared" si="6" ref="O5:O21">VLOOKUP(L5,組①,5,FALSE)</f>
        <v>静岡</v>
      </c>
      <c r="P5" s="82" t="s">
        <v>28</v>
      </c>
      <c r="Q5" s="82" t="str">
        <f aca="true" t="shared" si="7" ref="Q5:Q21">VLOOKUP(L5,組①,6,FALSE)</f>
        <v>静岡北高</v>
      </c>
      <c r="R5" s="82" t="str">
        <f aca="true" t="shared" si="8" ref="R5:R21">VLOOKUP(L5,組①,7,FALSE)</f>
        <v>②</v>
      </c>
      <c r="S5" s="83" t="s">
        <v>30</v>
      </c>
      <c r="T5" s="98">
        <v>23</v>
      </c>
      <c r="U5" s="81" t="str">
        <f aca="true" t="shared" si="9" ref="U5:U21">VLOOKUP(T5,組①,4,FALSE)</f>
        <v>松原　巧弥</v>
      </c>
      <c r="V5" s="82" t="s">
        <v>29</v>
      </c>
      <c r="W5" s="82" t="str">
        <f aca="true" t="shared" si="10" ref="W5:W21">VLOOKUP(T5,組①,5,FALSE)</f>
        <v>静岡</v>
      </c>
      <c r="X5" s="82" t="s">
        <v>28</v>
      </c>
      <c r="Y5" s="82" t="str">
        <f aca="true" t="shared" si="11" ref="Y5:Y21">VLOOKUP(T5,組①,6,FALSE)</f>
        <v>日大三島高A</v>
      </c>
      <c r="Z5" s="82" t="str">
        <f aca="true" t="shared" si="12" ref="Z5:Z21">VLOOKUP(T5,組①,7,FALSE)</f>
        <v>②</v>
      </c>
      <c r="AA5" s="83" t="s">
        <v>30</v>
      </c>
      <c r="AB5" s="98">
        <v>24</v>
      </c>
      <c r="AC5" s="81" t="str">
        <f>VLOOKUP(AB5,組①,4,FALSE)</f>
        <v>渕本　峻平</v>
      </c>
      <c r="AD5" s="82" t="s">
        <v>29</v>
      </c>
      <c r="AE5" s="82" t="str">
        <f>VLOOKUP(AB5,組①,5,FALSE)</f>
        <v>静岡</v>
      </c>
      <c r="AF5" s="82" t="s">
        <v>28</v>
      </c>
      <c r="AG5" s="82" t="str">
        <f>VLOOKUP(AB5,組①,6,FALSE)</f>
        <v>星陵高</v>
      </c>
      <c r="AH5" s="82" t="str">
        <f>VLOOKUP(AB5,組①,7,FALSE)</f>
        <v>①</v>
      </c>
      <c r="AI5" s="83" t="s">
        <v>30</v>
      </c>
      <c r="AK5" s="88">
        <f>SUM(AL5:AQ5)</f>
        <v>0</v>
      </c>
      <c r="AL5" s="95">
        <f>IF(I5=Q5,1,0)</f>
        <v>0</v>
      </c>
      <c r="AM5" s="95">
        <f>IF(I5=Y5,1,0)</f>
        <v>0</v>
      </c>
      <c r="AN5" s="95">
        <f>IF(I5=AG5,1,0)</f>
        <v>0</v>
      </c>
      <c r="AO5" s="95">
        <f>IF(Y5=Q5,1,0)</f>
        <v>0</v>
      </c>
      <c r="AP5" s="95">
        <f>IF(AG5=Q5,1,0)</f>
        <v>0</v>
      </c>
      <c r="AQ5" s="95">
        <f>IF(AG5=Y5,1,0)</f>
        <v>0</v>
      </c>
    </row>
    <row r="6" spans="2:43" ht="19.5" customHeight="1">
      <c r="B6" s="96">
        <v>3</v>
      </c>
      <c r="C6" s="97">
        <f t="shared" si="0"/>
        <v>0.32499999999999996</v>
      </c>
      <c r="D6" s="98">
        <v>31</v>
      </c>
      <c r="E6" s="81" t="str">
        <f t="shared" si="1"/>
        <v>川島　尚健</v>
      </c>
      <c r="F6" s="82" t="s">
        <v>29</v>
      </c>
      <c r="G6" s="82" t="str">
        <f t="shared" si="2"/>
        <v>静岡</v>
      </c>
      <c r="H6" s="82" t="s">
        <v>28</v>
      </c>
      <c r="I6" s="82" t="str">
        <f t="shared" si="3"/>
        <v>浜松日体高A</v>
      </c>
      <c r="J6" s="82" t="str">
        <f t="shared" si="4"/>
        <v>①</v>
      </c>
      <c r="K6" s="83" t="s">
        <v>30</v>
      </c>
      <c r="L6" s="98">
        <v>32</v>
      </c>
      <c r="M6" s="81" t="str">
        <f t="shared" si="5"/>
        <v>北澤　康来</v>
      </c>
      <c r="N6" s="82" t="s">
        <v>29</v>
      </c>
      <c r="O6" s="82" t="str">
        <f t="shared" si="6"/>
        <v>静岡</v>
      </c>
      <c r="P6" s="82" t="s">
        <v>28</v>
      </c>
      <c r="Q6" s="82" t="str">
        <f t="shared" si="7"/>
        <v>静岡北高</v>
      </c>
      <c r="R6" s="82" t="str">
        <f t="shared" si="8"/>
        <v>②</v>
      </c>
      <c r="S6" s="83" t="s">
        <v>30</v>
      </c>
      <c r="T6" s="98">
        <v>33</v>
      </c>
      <c r="U6" s="81" t="str">
        <f t="shared" si="9"/>
        <v>鈴木　光騎</v>
      </c>
      <c r="V6" s="82" t="s">
        <v>29</v>
      </c>
      <c r="W6" s="82" t="str">
        <f t="shared" si="10"/>
        <v>静岡</v>
      </c>
      <c r="X6" s="82" t="s">
        <v>28</v>
      </c>
      <c r="Y6" s="82" t="str">
        <f t="shared" si="11"/>
        <v>日大三島高A</v>
      </c>
      <c r="Z6" s="82" t="str">
        <f t="shared" si="12"/>
        <v>②</v>
      </c>
      <c r="AA6" s="83" t="s">
        <v>30</v>
      </c>
      <c r="AB6" s="98">
        <v>34</v>
      </c>
      <c r="AC6" s="81" t="str">
        <f>VLOOKUP(AB6,組①,4,FALSE)</f>
        <v>飯田　颯真</v>
      </c>
      <c r="AD6" s="82" t="s">
        <v>29</v>
      </c>
      <c r="AE6" s="82" t="str">
        <f>VLOOKUP(AB6,組①,5,FALSE)</f>
        <v>静岡</v>
      </c>
      <c r="AF6" s="82" t="s">
        <v>28</v>
      </c>
      <c r="AG6" s="82" t="str">
        <f>VLOOKUP(AB6,組①,6,FALSE)</f>
        <v>星陵高</v>
      </c>
      <c r="AH6" s="82" t="str">
        <f>VLOOKUP(AB6,組①,7,FALSE)</f>
        <v>①</v>
      </c>
      <c r="AI6" s="83" t="s">
        <v>30</v>
      </c>
      <c r="AK6" s="88">
        <f aca="true" t="shared" si="13" ref="AK6:AK12">SUM(AL6:AQ6)</f>
        <v>0</v>
      </c>
      <c r="AL6" s="95">
        <f aca="true" t="shared" si="14" ref="AL6:AL12">IF(I6=Q6,1,0)</f>
        <v>0</v>
      </c>
      <c r="AM6" s="95">
        <f aca="true" t="shared" si="15" ref="AM6:AM12">IF(I6=Y6,1,0)</f>
        <v>0</v>
      </c>
      <c r="AN6" s="95">
        <f aca="true" t="shared" si="16" ref="AN6:AN12">IF(I6=AG6,1,0)</f>
        <v>0</v>
      </c>
      <c r="AO6" s="95">
        <f aca="true" t="shared" si="17" ref="AO6:AO12">IF(Y6=Q6,1,0)</f>
        <v>0</v>
      </c>
      <c r="AP6" s="95">
        <f aca="true" t="shared" si="18" ref="AP6:AP12">IF(AG6=Q6,1,0)</f>
        <v>0</v>
      </c>
      <c r="AQ6" s="95">
        <f aca="true" t="shared" si="19" ref="AQ6:AQ12">IF(AG6=Y6,1,0)</f>
        <v>0</v>
      </c>
    </row>
    <row r="7" spans="2:43" ht="19.5" customHeight="1">
      <c r="B7" s="96">
        <v>4</v>
      </c>
      <c r="C7" s="97">
        <f t="shared" si="0"/>
        <v>0.33124999999999993</v>
      </c>
      <c r="D7" s="98">
        <v>41</v>
      </c>
      <c r="E7" s="81" t="str">
        <f t="shared" si="1"/>
        <v>土戸　統伍</v>
      </c>
      <c r="F7" s="82" t="s">
        <v>29</v>
      </c>
      <c r="G7" s="82" t="str">
        <f t="shared" si="2"/>
        <v>静岡</v>
      </c>
      <c r="H7" s="82" t="s">
        <v>28</v>
      </c>
      <c r="I7" s="82" t="str">
        <f t="shared" si="3"/>
        <v>浜松日体高A</v>
      </c>
      <c r="J7" s="82" t="str">
        <f t="shared" si="4"/>
        <v>②</v>
      </c>
      <c r="K7" s="83" t="s">
        <v>30</v>
      </c>
      <c r="L7" s="98">
        <v>42</v>
      </c>
      <c r="M7" s="81">
        <f t="shared" si="5"/>
        <v>0</v>
      </c>
      <c r="N7" s="82" t="s">
        <v>29</v>
      </c>
      <c r="O7" s="82" t="str">
        <f t="shared" si="6"/>
        <v>静岡</v>
      </c>
      <c r="P7" s="82" t="s">
        <v>28</v>
      </c>
      <c r="Q7" s="82">
        <f t="shared" si="7"/>
        <v>0</v>
      </c>
      <c r="R7" s="82" t="str">
        <f t="shared" si="8"/>
        <v>②</v>
      </c>
      <c r="S7" s="83" t="s">
        <v>30</v>
      </c>
      <c r="T7" s="98">
        <v>43</v>
      </c>
      <c r="U7" s="81" t="str">
        <f t="shared" si="9"/>
        <v>中出　尊人</v>
      </c>
      <c r="V7" s="82" t="s">
        <v>29</v>
      </c>
      <c r="W7" s="82" t="str">
        <f t="shared" si="10"/>
        <v>静岡</v>
      </c>
      <c r="X7" s="82" t="s">
        <v>28</v>
      </c>
      <c r="Y7" s="82" t="str">
        <f t="shared" si="11"/>
        <v>日大三島高A</v>
      </c>
      <c r="Z7" s="82" t="str">
        <f t="shared" si="12"/>
        <v>②</v>
      </c>
      <c r="AA7" s="83" t="s">
        <v>30</v>
      </c>
      <c r="AB7" s="98">
        <v>44</v>
      </c>
      <c r="AC7" s="81" t="str">
        <f>VLOOKUP(AB7,組①,4,FALSE)</f>
        <v>島本　大毅</v>
      </c>
      <c r="AD7" s="82" t="s">
        <v>29</v>
      </c>
      <c r="AE7" s="82" t="str">
        <f>VLOOKUP(AB7,組①,5,FALSE)</f>
        <v>静岡</v>
      </c>
      <c r="AF7" s="82" t="s">
        <v>28</v>
      </c>
      <c r="AG7" s="82" t="str">
        <f>VLOOKUP(AB7,組①,6,FALSE)</f>
        <v>星陵高</v>
      </c>
      <c r="AH7" s="82" t="str">
        <f>VLOOKUP(AB7,組①,7,FALSE)</f>
        <v>②</v>
      </c>
      <c r="AI7" s="83" t="s">
        <v>30</v>
      </c>
      <c r="AK7" s="88">
        <f t="shared" si="13"/>
        <v>0</v>
      </c>
      <c r="AL7" s="95">
        <f t="shared" si="14"/>
        <v>0</v>
      </c>
      <c r="AM7" s="95">
        <f t="shared" si="15"/>
        <v>0</v>
      </c>
      <c r="AN7" s="95">
        <f t="shared" si="16"/>
        <v>0</v>
      </c>
      <c r="AO7" s="95">
        <f t="shared" si="17"/>
        <v>0</v>
      </c>
      <c r="AP7" s="95">
        <f t="shared" si="18"/>
        <v>0</v>
      </c>
      <c r="AQ7" s="95">
        <f t="shared" si="19"/>
        <v>0</v>
      </c>
    </row>
    <row r="8" spans="2:43" ht="19.5" customHeight="1">
      <c r="B8" s="96">
        <v>5</v>
      </c>
      <c r="C8" s="97">
        <f t="shared" si="0"/>
        <v>0.3374999999999999</v>
      </c>
      <c r="D8" s="98">
        <v>51</v>
      </c>
      <c r="E8" s="81" t="str">
        <f t="shared" si="1"/>
        <v>仲西　郷</v>
      </c>
      <c r="F8" s="82" t="s">
        <v>29</v>
      </c>
      <c r="G8" s="82" t="str">
        <f t="shared" si="2"/>
        <v>静岡</v>
      </c>
      <c r="H8" s="82" t="s">
        <v>28</v>
      </c>
      <c r="I8" s="82" t="str">
        <f t="shared" si="3"/>
        <v>浜松日体中</v>
      </c>
      <c r="J8" s="82" t="str">
        <f t="shared" si="4"/>
        <v>③</v>
      </c>
      <c r="K8" s="83" t="s">
        <v>30</v>
      </c>
      <c r="L8" s="98">
        <v>52</v>
      </c>
      <c r="M8" s="81" t="str">
        <f t="shared" si="5"/>
        <v>望月　遥輝</v>
      </c>
      <c r="N8" s="82" t="s">
        <v>29</v>
      </c>
      <c r="O8" s="82" t="str">
        <f t="shared" si="6"/>
        <v>静岡</v>
      </c>
      <c r="P8" s="82" t="s">
        <v>28</v>
      </c>
      <c r="Q8" s="82" t="str">
        <f t="shared" si="7"/>
        <v>静岡北中</v>
      </c>
      <c r="R8" s="82" t="str">
        <f t="shared" si="8"/>
        <v>①</v>
      </c>
      <c r="S8" s="83" t="s">
        <v>30</v>
      </c>
      <c r="T8" s="98">
        <v>53</v>
      </c>
      <c r="U8" s="81" t="str">
        <f t="shared" si="9"/>
        <v>渡辺　颯斗</v>
      </c>
      <c r="V8" s="82" t="s">
        <v>29</v>
      </c>
      <c r="W8" s="82" t="str">
        <f t="shared" si="10"/>
        <v>静岡</v>
      </c>
      <c r="X8" s="82" t="s">
        <v>28</v>
      </c>
      <c r="Y8" s="82" t="str">
        <f t="shared" si="11"/>
        <v>日大三島高B</v>
      </c>
      <c r="Z8" s="82" t="str">
        <f t="shared" si="12"/>
        <v>②</v>
      </c>
      <c r="AA8" s="83" t="s">
        <v>30</v>
      </c>
      <c r="AB8" s="98">
        <v>54</v>
      </c>
      <c r="AC8" s="81" t="str">
        <f>VLOOKUP(AB8,組①,4,FALSE)</f>
        <v>両角　和真</v>
      </c>
      <c r="AD8" s="82" t="s">
        <v>29</v>
      </c>
      <c r="AE8" s="82" t="str">
        <f>VLOOKUP(AB8,組①,5,FALSE)</f>
        <v>静岡</v>
      </c>
      <c r="AF8" s="82" t="s">
        <v>28</v>
      </c>
      <c r="AG8" s="82" t="str">
        <f>VLOOKUP(AB8,組①,6,FALSE)</f>
        <v>浜松学芸高</v>
      </c>
      <c r="AH8" s="82" t="str">
        <f>VLOOKUP(AB8,組①,7,FALSE)</f>
        <v>①</v>
      </c>
      <c r="AI8" s="83" t="s">
        <v>30</v>
      </c>
      <c r="AK8" s="88">
        <f t="shared" si="13"/>
        <v>0</v>
      </c>
      <c r="AL8" s="95">
        <f t="shared" si="14"/>
        <v>0</v>
      </c>
      <c r="AM8" s="95">
        <f t="shared" si="15"/>
        <v>0</v>
      </c>
      <c r="AN8" s="95">
        <f t="shared" si="16"/>
        <v>0</v>
      </c>
      <c r="AO8" s="95">
        <f t="shared" si="17"/>
        <v>0</v>
      </c>
      <c r="AP8" s="95">
        <f t="shared" si="18"/>
        <v>0</v>
      </c>
      <c r="AQ8" s="95">
        <f t="shared" si="19"/>
        <v>0</v>
      </c>
    </row>
    <row r="9" spans="2:43" ht="19.5" customHeight="1">
      <c r="B9" s="96">
        <v>6</v>
      </c>
      <c r="C9" s="97">
        <f t="shared" si="0"/>
        <v>0.3437499999999999</v>
      </c>
      <c r="D9" s="98">
        <v>61</v>
      </c>
      <c r="E9" s="81" t="str">
        <f t="shared" si="1"/>
        <v>神田　悠貴</v>
      </c>
      <c r="F9" s="82" t="s">
        <v>29</v>
      </c>
      <c r="G9" s="82" t="str">
        <f t="shared" si="2"/>
        <v>静岡</v>
      </c>
      <c r="H9" s="82" t="s">
        <v>28</v>
      </c>
      <c r="I9" s="82" t="str">
        <f t="shared" si="3"/>
        <v>浜松日体中</v>
      </c>
      <c r="J9" s="82" t="str">
        <f t="shared" si="4"/>
        <v>③</v>
      </c>
      <c r="K9" s="83" t="s">
        <v>30</v>
      </c>
      <c r="L9" s="98">
        <v>62</v>
      </c>
      <c r="M9" s="81" t="str">
        <f t="shared" si="5"/>
        <v>山崎　匠</v>
      </c>
      <c r="N9" s="82" t="s">
        <v>29</v>
      </c>
      <c r="O9" s="82" t="str">
        <f t="shared" si="6"/>
        <v>静岡</v>
      </c>
      <c r="P9" s="82" t="s">
        <v>28</v>
      </c>
      <c r="Q9" s="82" t="str">
        <f t="shared" si="7"/>
        <v>静岡北中</v>
      </c>
      <c r="R9" s="82" t="str">
        <f t="shared" si="8"/>
        <v>③</v>
      </c>
      <c r="S9" s="83" t="s">
        <v>30</v>
      </c>
      <c r="T9" s="98">
        <v>63</v>
      </c>
      <c r="U9" s="81" t="str">
        <f t="shared" si="9"/>
        <v>榎本　光希</v>
      </c>
      <c r="V9" s="82" t="s">
        <v>29</v>
      </c>
      <c r="W9" s="82" t="str">
        <f t="shared" si="10"/>
        <v>静岡</v>
      </c>
      <c r="X9" s="82" t="s">
        <v>28</v>
      </c>
      <c r="Y9" s="82" t="str">
        <f t="shared" si="11"/>
        <v>日大三島高B</v>
      </c>
      <c r="Z9" s="82" t="str">
        <f t="shared" si="12"/>
        <v>①</v>
      </c>
      <c r="AA9" s="83" t="s">
        <v>30</v>
      </c>
      <c r="AB9" s="98">
        <v>64</v>
      </c>
      <c r="AC9" s="81" t="str">
        <f aca="true" t="shared" si="20" ref="AC9:AC21">VLOOKUP(AB9,組①,4,FALSE)</f>
        <v>鈴木　悠真</v>
      </c>
      <c r="AD9" s="82" t="s">
        <v>29</v>
      </c>
      <c r="AE9" s="82" t="str">
        <f aca="true" t="shared" si="21" ref="AE9:AE21">VLOOKUP(AB9,組①,5,FALSE)</f>
        <v>静岡</v>
      </c>
      <c r="AF9" s="82" t="s">
        <v>28</v>
      </c>
      <c r="AG9" s="82" t="str">
        <f aca="true" t="shared" si="22" ref="AG9:AG21">VLOOKUP(AB9,組①,6,FALSE)</f>
        <v>浜松学芸高</v>
      </c>
      <c r="AH9" s="82" t="str">
        <f aca="true" t="shared" si="23" ref="AH9:AH21">VLOOKUP(AB9,組①,7,FALSE)</f>
        <v>②</v>
      </c>
      <c r="AI9" s="83" t="s">
        <v>30</v>
      </c>
      <c r="AK9" s="88">
        <f t="shared" si="13"/>
        <v>0</v>
      </c>
      <c r="AL9" s="95">
        <f t="shared" si="14"/>
        <v>0</v>
      </c>
      <c r="AM9" s="95">
        <f t="shared" si="15"/>
        <v>0</v>
      </c>
      <c r="AN9" s="95">
        <f t="shared" si="16"/>
        <v>0</v>
      </c>
      <c r="AO9" s="95">
        <f t="shared" si="17"/>
        <v>0</v>
      </c>
      <c r="AP9" s="95">
        <f t="shared" si="18"/>
        <v>0</v>
      </c>
      <c r="AQ9" s="95">
        <f t="shared" si="19"/>
        <v>0</v>
      </c>
    </row>
    <row r="10" spans="2:43" ht="19.5" customHeight="1">
      <c r="B10" s="96">
        <v>7</v>
      </c>
      <c r="C10" s="97">
        <f t="shared" si="0"/>
        <v>0.34999999999999987</v>
      </c>
      <c r="D10" s="98">
        <v>71</v>
      </c>
      <c r="E10" s="81" t="str">
        <f t="shared" si="1"/>
        <v>藤田　悠太郎</v>
      </c>
      <c r="F10" s="82" t="s">
        <v>29</v>
      </c>
      <c r="G10" s="82" t="str">
        <f t="shared" si="2"/>
        <v>静岡</v>
      </c>
      <c r="H10" s="82" t="s">
        <v>28</v>
      </c>
      <c r="I10" s="82" t="str">
        <f t="shared" si="3"/>
        <v>浜松日体中</v>
      </c>
      <c r="J10" s="82" t="str">
        <f t="shared" si="4"/>
        <v>①</v>
      </c>
      <c r="K10" s="83" t="s">
        <v>30</v>
      </c>
      <c r="L10" s="98">
        <v>72</v>
      </c>
      <c r="M10" s="81" t="str">
        <f t="shared" si="5"/>
        <v>河合　琉莞</v>
      </c>
      <c r="N10" s="82" t="s">
        <v>29</v>
      </c>
      <c r="O10" s="82" t="str">
        <f t="shared" si="6"/>
        <v>静岡</v>
      </c>
      <c r="P10" s="82" t="s">
        <v>28</v>
      </c>
      <c r="Q10" s="82" t="str">
        <f t="shared" si="7"/>
        <v>静岡北中</v>
      </c>
      <c r="R10" s="82" t="str">
        <f t="shared" si="8"/>
        <v>①</v>
      </c>
      <c r="S10" s="83" t="s">
        <v>30</v>
      </c>
      <c r="T10" s="98">
        <v>73</v>
      </c>
      <c r="U10" s="81" t="str">
        <f t="shared" si="9"/>
        <v>勝亦　陸人</v>
      </c>
      <c r="V10" s="82" t="s">
        <v>29</v>
      </c>
      <c r="W10" s="82" t="str">
        <f t="shared" si="10"/>
        <v>静岡</v>
      </c>
      <c r="X10" s="82" t="s">
        <v>28</v>
      </c>
      <c r="Y10" s="82" t="str">
        <f t="shared" si="11"/>
        <v>日大三島高B</v>
      </c>
      <c r="Z10" s="82" t="str">
        <f t="shared" si="12"/>
        <v>①</v>
      </c>
      <c r="AA10" s="83" t="s">
        <v>30</v>
      </c>
      <c r="AB10" s="98">
        <v>74</v>
      </c>
      <c r="AC10" s="81" t="str">
        <f t="shared" si="20"/>
        <v>川西　貫太</v>
      </c>
      <c r="AD10" s="82" t="s">
        <v>29</v>
      </c>
      <c r="AE10" s="82" t="str">
        <f t="shared" si="21"/>
        <v>静岡</v>
      </c>
      <c r="AF10" s="82" t="s">
        <v>28</v>
      </c>
      <c r="AG10" s="82" t="str">
        <f t="shared" si="22"/>
        <v>浜松学芸高</v>
      </c>
      <c r="AH10" s="82" t="str">
        <f t="shared" si="23"/>
        <v>①</v>
      </c>
      <c r="AI10" s="83" t="s">
        <v>30</v>
      </c>
      <c r="AK10" s="88">
        <f t="shared" si="13"/>
        <v>0</v>
      </c>
      <c r="AL10" s="95">
        <f t="shared" si="14"/>
        <v>0</v>
      </c>
      <c r="AM10" s="95">
        <f t="shared" si="15"/>
        <v>0</v>
      </c>
      <c r="AN10" s="95">
        <f t="shared" si="16"/>
        <v>0</v>
      </c>
      <c r="AO10" s="95">
        <f t="shared" si="17"/>
        <v>0</v>
      </c>
      <c r="AP10" s="95">
        <f t="shared" si="18"/>
        <v>0</v>
      </c>
      <c r="AQ10" s="95">
        <f t="shared" si="19"/>
        <v>0</v>
      </c>
    </row>
    <row r="11" spans="2:43" ht="19.5" customHeight="1">
      <c r="B11" s="96">
        <v>8</v>
      </c>
      <c r="C11" s="97">
        <f t="shared" si="0"/>
        <v>0.35624999999999984</v>
      </c>
      <c r="D11" s="98">
        <v>81</v>
      </c>
      <c r="E11" s="81" t="str">
        <f t="shared" si="1"/>
        <v>鈴木　零央</v>
      </c>
      <c r="F11" s="82" t="s">
        <v>29</v>
      </c>
      <c r="G11" s="82" t="str">
        <f t="shared" si="2"/>
        <v>静岡</v>
      </c>
      <c r="H11" s="82" t="s">
        <v>28</v>
      </c>
      <c r="I11" s="82" t="str">
        <f t="shared" si="3"/>
        <v>浜松日体中</v>
      </c>
      <c r="J11" s="82" t="str">
        <f t="shared" si="4"/>
        <v>①</v>
      </c>
      <c r="K11" s="83" t="s">
        <v>30</v>
      </c>
      <c r="L11" s="98">
        <v>82</v>
      </c>
      <c r="M11" s="81">
        <f t="shared" si="5"/>
        <v>0</v>
      </c>
      <c r="N11" s="82" t="s">
        <v>29</v>
      </c>
      <c r="O11" s="82" t="str">
        <f t="shared" si="6"/>
        <v>静岡</v>
      </c>
      <c r="P11" s="82" t="s">
        <v>28</v>
      </c>
      <c r="Q11" s="82">
        <f t="shared" si="7"/>
        <v>0</v>
      </c>
      <c r="R11" s="82" t="str">
        <f t="shared" si="8"/>
        <v>①</v>
      </c>
      <c r="S11" s="83" t="s">
        <v>30</v>
      </c>
      <c r="T11" s="98">
        <v>83</v>
      </c>
      <c r="U11" s="81" t="str">
        <f t="shared" si="9"/>
        <v>淺山　勇輝</v>
      </c>
      <c r="V11" s="82" t="s">
        <v>29</v>
      </c>
      <c r="W11" s="82" t="str">
        <f t="shared" si="10"/>
        <v>静岡</v>
      </c>
      <c r="X11" s="82" t="s">
        <v>28</v>
      </c>
      <c r="Y11" s="82" t="str">
        <f t="shared" si="11"/>
        <v>日大三島高B</v>
      </c>
      <c r="Z11" s="82" t="str">
        <f t="shared" si="12"/>
        <v>①</v>
      </c>
      <c r="AA11" s="83" t="s">
        <v>30</v>
      </c>
      <c r="AB11" s="98">
        <v>84</v>
      </c>
      <c r="AC11" s="81" t="str">
        <f t="shared" si="20"/>
        <v>小栗　寛汰</v>
      </c>
      <c r="AD11" s="82" t="s">
        <v>29</v>
      </c>
      <c r="AE11" s="82" t="str">
        <f t="shared" si="21"/>
        <v>静岡</v>
      </c>
      <c r="AF11" s="82" t="s">
        <v>28</v>
      </c>
      <c r="AG11" s="82" t="str">
        <f t="shared" si="22"/>
        <v>浜松学芸高</v>
      </c>
      <c r="AH11" s="82" t="str">
        <f t="shared" si="23"/>
        <v>②</v>
      </c>
      <c r="AI11" s="83" t="s">
        <v>30</v>
      </c>
      <c r="AK11" s="88">
        <f t="shared" si="13"/>
        <v>0</v>
      </c>
      <c r="AL11" s="95">
        <f t="shared" si="14"/>
        <v>0</v>
      </c>
      <c r="AM11" s="95">
        <f t="shared" si="15"/>
        <v>0</v>
      </c>
      <c r="AN11" s="95">
        <f t="shared" si="16"/>
        <v>0</v>
      </c>
      <c r="AO11" s="95">
        <f t="shared" si="17"/>
        <v>0</v>
      </c>
      <c r="AP11" s="95">
        <f t="shared" si="18"/>
        <v>0</v>
      </c>
      <c r="AQ11" s="95">
        <f t="shared" si="19"/>
        <v>0</v>
      </c>
    </row>
    <row r="12" spans="2:43" ht="19.5" customHeight="1">
      <c r="B12" s="96">
        <v>9</v>
      </c>
      <c r="C12" s="97">
        <f t="shared" si="0"/>
        <v>0.3624999999999998</v>
      </c>
      <c r="D12" s="98">
        <v>91</v>
      </c>
      <c r="E12" s="81" t="str">
        <f t="shared" si="1"/>
        <v>難波　大翔</v>
      </c>
      <c r="F12" s="82" t="s">
        <v>29</v>
      </c>
      <c r="G12" s="82" t="str">
        <f t="shared" si="2"/>
        <v>静岡</v>
      </c>
      <c r="H12" s="82" t="s">
        <v>28</v>
      </c>
      <c r="I12" s="82" t="str">
        <f t="shared" si="3"/>
        <v>浜松日体高B</v>
      </c>
      <c r="J12" s="82" t="str">
        <f t="shared" si="4"/>
        <v>①</v>
      </c>
      <c r="K12" s="83" t="s">
        <v>30</v>
      </c>
      <c r="L12" s="98">
        <v>92</v>
      </c>
      <c r="M12" s="81" t="str">
        <f t="shared" si="5"/>
        <v>佐野　健太</v>
      </c>
      <c r="N12" s="82" t="s">
        <v>29</v>
      </c>
      <c r="O12" s="82" t="str">
        <f t="shared" si="6"/>
        <v>静岡</v>
      </c>
      <c r="P12" s="82" t="s">
        <v>28</v>
      </c>
      <c r="Q12" s="82" t="str">
        <f t="shared" si="7"/>
        <v>加藤学園暁秀高</v>
      </c>
      <c r="R12" s="82" t="str">
        <f t="shared" si="8"/>
        <v>①</v>
      </c>
      <c r="S12" s="83" t="s">
        <v>30</v>
      </c>
      <c r="T12" s="98">
        <v>93</v>
      </c>
      <c r="U12" s="81" t="str">
        <f t="shared" si="9"/>
        <v>野田　将真</v>
      </c>
      <c r="V12" s="82" t="s">
        <v>29</v>
      </c>
      <c r="W12" s="82" t="str">
        <f t="shared" si="10"/>
        <v>静岡</v>
      </c>
      <c r="X12" s="82" t="s">
        <v>28</v>
      </c>
      <c r="Y12" s="82" t="str">
        <f t="shared" si="11"/>
        <v>浜松日体高</v>
      </c>
      <c r="Z12" s="82" t="str">
        <f t="shared" si="12"/>
        <v>②</v>
      </c>
      <c r="AA12" s="83" t="s">
        <v>30</v>
      </c>
      <c r="AB12" s="98">
        <v>94</v>
      </c>
      <c r="AC12" s="81" t="str">
        <f t="shared" si="20"/>
        <v>鈴木　孝弘</v>
      </c>
      <c r="AD12" s="82" t="s">
        <v>29</v>
      </c>
      <c r="AE12" s="82" t="str">
        <f t="shared" si="21"/>
        <v>静岡</v>
      </c>
      <c r="AF12" s="82" t="s">
        <v>28</v>
      </c>
      <c r="AG12" s="82" t="str">
        <f t="shared" si="22"/>
        <v>御殿場南高</v>
      </c>
      <c r="AH12" s="82" t="str">
        <f t="shared" si="23"/>
        <v>②</v>
      </c>
      <c r="AI12" s="83" t="s">
        <v>30</v>
      </c>
      <c r="AK12" s="88">
        <f t="shared" si="13"/>
        <v>0</v>
      </c>
      <c r="AL12" s="95">
        <f t="shared" si="14"/>
        <v>0</v>
      </c>
      <c r="AM12" s="95">
        <f t="shared" si="15"/>
        <v>0</v>
      </c>
      <c r="AN12" s="95">
        <f t="shared" si="16"/>
        <v>0</v>
      </c>
      <c r="AO12" s="95">
        <f t="shared" si="17"/>
        <v>0</v>
      </c>
      <c r="AP12" s="95">
        <f t="shared" si="18"/>
        <v>0</v>
      </c>
      <c r="AQ12" s="95">
        <f t="shared" si="19"/>
        <v>0</v>
      </c>
    </row>
    <row r="13" spans="2:43" ht="19.5" customHeight="1">
      <c r="B13" s="96">
        <v>10</v>
      </c>
      <c r="C13" s="97">
        <f t="shared" si="0"/>
        <v>0.3687499999999998</v>
      </c>
      <c r="D13" s="98">
        <v>101</v>
      </c>
      <c r="E13" s="81" t="str">
        <f t="shared" si="1"/>
        <v>水野　斗綺</v>
      </c>
      <c r="F13" s="82" t="s">
        <v>29</v>
      </c>
      <c r="G13" s="82" t="str">
        <f t="shared" si="2"/>
        <v>静岡</v>
      </c>
      <c r="H13" s="82" t="s">
        <v>28</v>
      </c>
      <c r="I13" s="82" t="str">
        <f t="shared" si="3"/>
        <v>浜松日体高B</v>
      </c>
      <c r="J13" s="82" t="str">
        <f t="shared" si="4"/>
        <v>②</v>
      </c>
      <c r="K13" s="83" t="s">
        <v>30</v>
      </c>
      <c r="L13" s="98">
        <v>102</v>
      </c>
      <c r="M13" s="81" t="str">
        <f t="shared" si="5"/>
        <v>金指　統哉</v>
      </c>
      <c r="N13" s="82" t="s">
        <v>29</v>
      </c>
      <c r="O13" s="82" t="str">
        <f t="shared" si="6"/>
        <v>静岡</v>
      </c>
      <c r="P13" s="82" t="s">
        <v>28</v>
      </c>
      <c r="Q13" s="82" t="str">
        <f t="shared" si="7"/>
        <v>富士中</v>
      </c>
      <c r="R13" s="82" t="str">
        <f t="shared" si="8"/>
        <v>③</v>
      </c>
      <c r="S13" s="83" t="s">
        <v>30</v>
      </c>
      <c r="T13" s="98">
        <v>103</v>
      </c>
      <c r="U13" s="81" t="str">
        <f t="shared" si="9"/>
        <v>川島　大夢</v>
      </c>
      <c r="V13" s="82" t="s">
        <v>29</v>
      </c>
      <c r="W13" s="82" t="str">
        <f t="shared" si="10"/>
        <v>静岡</v>
      </c>
      <c r="X13" s="82" t="s">
        <v>28</v>
      </c>
      <c r="Y13" s="82" t="str">
        <f t="shared" si="11"/>
        <v>浜松日体高</v>
      </c>
      <c r="Z13" s="82" t="str">
        <f t="shared" si="12"/>
        <v>②</v>
      </c>
      <c r="AA13" s="83" t="s">
        <v>30</v>
      </c>
      <c r="AB13" s="98">
        <v>104</v>
      </c>
      <c r="AC13" s="81" t="str">
        <f t="shared" si="20"/>
        <v>久保山　理叶</v>
      </c>
      <c r="AD13" s="82" t="s">
        <v>29</v>
      </c>
      <c r="AE13" s="82" t="str">
        <f t="shared" si="21"/>
        <v>静岡</v>
      </c>
      <c r="AF13" s="82" t="s">
        <v>28</v>
      </c>
      <c r="AG13" s="82" t="str">
        <f t="shared" si="22"/>
        <v>相良中</v>
      </c>
      <c r="AH13" s="82" t="str">
        <f t="shared" si="23"/>
        <v>②</v>
      </c>
      <c r="AI13" s="83" t="s">
        <v>30</v>
      </c>
      <c r="AK13" s="88">
        <f aca="true" t="shared" si="24" ref="AK13:AK21">SUM(AL13:AQ13)</f>
        <v>0</v>
      </c>
      <c r="AL13" s="95">
        <f aca="true" t="shared" si="25" ref="AL13:AL21">IF(I13=Q13,1,0)</f>
        <v>0</v>
      </c>
      <c r="AM13" s="95">
        <f aca="true" t="shared" si="26" ref="AM13:AM21">IF(I13=Y13,1,0)</f>
        <v>0</v>
      </c>
      <c r="AN13" s="95">
        <f aca="true" t="shared" si="27" ref="AN13:AN21">IF(I13=AG13,1,0)</f>
        <v>0</v>
      </c>
      <c r="AO13" s="95">
        <f aca="true" t="shared" si="28" ref="AO13:AO21">IF(Y13=Q13,1,0)</f>
        <v>0</v>
      </c>
      <c r="AP13" s="95">
        <f aca="true" t="shared" si="29" ref="AP13:AP21">IF(AG13=Q13,1,0)</f>
        <v>0</v>
      </c>
      <c r="AQ13" s="95">
        <f aca="true" t="shared" si="30" ref="AQ13:AQ21">IF(AG13=Y13,1,0)</f>
        <v>0</v>
      </c>
    </row>
    <row r="14" spans="2:43" ht="19.5" customHeight="1">
      <c r="B14" s="96">
        <v>11</v>
      </c>
      <c r="C14" s="97">
        <f t="shared" si="0"/>
        <v>0.3749999999999998</v>
      </c>
      <c r="D14" s="98">
        <v>111</v>
      </c>
      <c r="E14" s="81" t="str">
        <f t="shared" si="1"/>
        <v>佐藤　歩</v>
      </c>
      <c r="F14" s="82" t="s">
        <v>29</v>
      </c>
      <c r="G14" s="82" t="str">
        <f t="shared" si="2"/>
        <v>静岡</v>
      </c>
      <c r="H14" s="82" t="s">
        <v>28</v>
      </c>
      <c r="I14" s="82" t="str">
        <f t="shared" si="3"/>
        <v>浜松日体高B</v>
      </c>
      <c r="J14" s="82" t="str">
        <f t="shared" si="4"/>
        <v>①</v>
      </c>
      <c r="K14" s="83" t="s">
        <v>30</v>
      </c>
      <c r="L14" s="98">
        <v>112</v>
      </c>
      <c r="M14" s="81" t="str">
        <f t="shared" si="5"/>
        <v>池谷　駿介</v>
      </c>
      <c r="N14" s="82" t="s">
        <v>29</v>
      </c>
      <c r="O14" s="82" t="str">
        <f t="shared" si="6"/>
        <v>静岡</v>
      </c>
      <c r="P14" s="82" t="s">
        <v>28</v>
      </c>
      <c r="Q14" s="82" t="str">
        <f t="shared" si="7"/>
        <v>星陵中</v>
      </c>
      <c r="R14" s="82" t="str">
        <f t="shared" si="8"/>
        <v>③</v>
      </c>
      <c r="S14" s="83" t="s">
        <v>30</v>
      </c>
      <c r="T14" s="98">
        <v>113</v>
      </c>
      <c r="U14" s="81" t="str">
        <f t="shared" si="9"/>
        <v>熊平　夕也</v>
      </c>
      <c r="V14" s="82" t="s">
        <v>29</v>
      </c>
      <c r="W14" s="82" t="str">
        <f t="shared" si="10"/>
        <v>静岡</v>
      </c>
      <c r="X14" s="82" t="s">
        <v>28</v>
      </c>
      <c r="Y14" s="82" t="str">
        <f t="shared" si="11"/>
        <v>浜松日体高</v>
      </c>
      <c r="Z14" s="82" t="str">
        <f t="shared" si="12"/>
        <v>②</v>
      </c>
      <c r="AA14" s="83" t="s">
        <v>30</v>
      </c>
      <c r="AB14" s="98">
        <v>114</v>
      </c>
      <c r="AC14" s="81" t="str">
        <f t="shared" si="20"/>
        <v>鈴木　涼馬</v>
      </c>
      <c r="AD14" s="82" t="s">
        <v>29</v>
      </c>
      <c r="AE14" s="82" t="str">
        <f t="shared" si="21"/>
        <v>静岡</v>
      </c>
      <c r="AF14" s="82" t="s">
        <v>28</v>
      </c>
      <c r="AG14" s="82" t="str">
        <f t="shared" si="22"/>
        <v>掛川東高</v>
      </c>
      <c r="AH14" s="82" t="str">
        <f t="shared" si="23"/>
        <v>②</v>
      </c>
      <c r="AI14" s="83" t="s">
        <v>30</v>
      </c>
      <c r="AK14" s="88">
        <f t="shared" si="24"/>
        <v>0</v>
      </c>
      <c r="AL14" s="95">
        <f t="shared" si="25"/>
        <v>0</v>
      </c>
      <c r="AM14" s="95">
        <f t="shared" si="26"/>
        <v>0</v>
      </c>
      <c r="AN14" s="95">
        <f t="shared" si="27"/>
        <v>0</v>
      </c>
      <c r="AO14" s="95">
        <f t="shared" si="28"/>
        <v>0</v>
      </c>
      <c r="AP14" s="95">
        <f t="shared" si="29"/>
        <v>0</v>
      </c>
      <c r="AQ14" s="95">
        <f t="shared" si="30"/>
        <v>0</v>
      </c>
    </row>
    <row r="15" spans="2:43" ht="19.5" customHeight="1">
      <c r="B15" s="96">
        <v>12</v>
      </c>
      <c r="C15" s="97">
        <f t="shared" si="0"/>
        <v>0.38124999999999976</v>
      </c>
      <c r="D15" s="98">
        <v>121</v>
      </c>
      <c r="E15" s="81" t="str">
        <f t="shared" si="1"/>
        <v>稲木　健矢</v>
      </c>
      <c r="F15" s="82" t="s">
        <v>29</v>
      </c>
      <c r="G15" s="82" t="str">
        <f t="shared" si="2"/>
        <v>静岡</v>
      </c>
      <c r="H15" s="82" t="s">
        <v>28</v>
      </c>
      <c r="I15" s="82" t="str">
        <f t="shared" si="3"/>
        <v>浜松日体高B</v>
      </c>
      <c r="J15" s="82" t="str">
        <f t="shared" si="4"/>
        <v>①</v>
      </c>
      <c r="K15" s="83" t="s">
        <v>30</v>
      </c>
      <c r="L15" s="98">
        <v>122</v>
      </c>
      <c r="M15" s="81" t="str">
        <f t="shared" si="5"/>
        <v>木村　龍之介</v>
      </c>
      <c r="N15" s="82" t="s">
        <v>29</v>
      </c>
      <c r="O15" s="82" t="str">
        <f t="shared" si="6"/>
        <v>静岡</v>
      </c>
      <c r="P15" s="82" t="s">
        <v>28</v>
      </c>
      <c r="Q15" s="82" t="str">
        <f t="shared" si="7"/>
        <v>静岡学園高</v>
      </c>
      <c r="R15" s="82" t="str">
        <f t="shared" si="8"/>
        <v>②</v>
      </c>
      <c r="S15" s="83" t="s">
        <v>30</v>
      </c>
      <c r="T15" s="98">
        <v>123</v>
      </c>
      <c r="U15" s="81" t="str">
        <f t="shared" si="9"/>
        <v>藤田　大稀</v>
      </c>
      <c r="V15" s="82" t="s">
        <v>29</v>
      </c>
      <c r="W15" s="82" t="str">
        <f t="shared" si="10"/>
        <v>静岡</v>
      </c>
      <c r="X15" s="82" t="s">
        <v>28</v>
      </c>
      <c r="Y15" s="82" t="str">
        <f t="shared" si="11"/>
        <v>浜松日体高</v>
      </c>
      <c r="Z15" s="82" t="str">
        <f t="shared" si="12"/>
        <v>①</v>
      </c>
      <c r="AA15" s="83" t="s">
        <v>30</v>
      </c>
      <c r="AB15" s="98">
        <v>124</v>
      </c>
      <c r="AC15" s="81" t="str">
        <f t="shared" si="20"/>
        <v>野寄　翼</v>
      </c>
      <c r="AD15" s="82" t="s">
        <v>29</v>
      </c>
      <c r="AE15" s="82" t="str">
        <f t="shared" si="21"/>
        <v>静岡</v>
      </c>
      <c r="AF15" s="82" t="s">
        <v>28</v>
      </c>
      <c r="AG15" s="82" t="str">
        <f t="shared" si="22"/>
        <v>御殿場原里中</v>
      </c>
      <c r="AH15" s="82" t="str">
        <f t="shared" si="23"/>
        <v>②</v>
      </c>
      <c r="AI15" s="83" t="s">
        <v>30</v>
      </c>
      <c r="AK15" s="88">
        <f t="shared" si="24"/>
        <v>0</v>
      </c>
      <c r="AL15" s="95">
        <f t="shared" si="25"/>
        <v>0</v>
      </c>
      <c r="AM15" s="95">
        <f t="shared" si="26"/>
        <v>0</v>
      </c>
      <c r="AN15" s="95">
        <f t="shared" si="27"/>
        <v>0</v>
      </c>
      <c r="AO15" s="95">
        <f t="shared" si="28"/>
        <v>0</v>
      </c>
      <c r="AP15" s="95">
        <f t="shared" si="29"/>
        <v>0</v>
      </c>
      <c r="AQ15" s="95">
        <f t="shared" si="30"/>
        <v>0</v>
      </c>
    </row>
    <row r="16" spans="2:43" ht="13.5" customHeight="1" hidden="1">
      <c r="B16" s="96">
        <v>13</v>
      </c>
      <c r="C16" s="97">
        <f t="shared" si="0"/>
        <v>0.38749999999999973</v>
      </c>
      <c r="D16" s="98">
        <v>131</v>
      </c>
      <c r="E16" s="81">
        <f t="shared" si="1"/>
        <v>0</v>
      </c>
      <c r="F16" s="82" t="s">
        <v>29</v>
      </c>
      <c r="G16" s="82">
        <f t="shared" si="2"/>
        <v>0</v>
      </c>
      <c r="H16" s="82" t="s">
        <v>28</v>
      </c>
      <c r="I16" s="82">
        <f t="shared" si="3"/>
        <v>0</v>
      </c>
      <c r="J16" s="82">
        <f t="shared" si="4"/>
        <v>0</v>
      </c>
      <c r="K16" s="83" t="s">
        <v>30</v>
      </c>
      <c r="L16" s="98">
        <v>132</v>
      </c>
      <c r="M16" s="81">
        <f t="shared" si="5"/>
        <v>0</v>
      </c>
      <c r="N16" s="82" t="s">
        <v>29</v>
      </c>
      <c r="O16" s="82">
        <f t="shared" si="6"/>
        <v>0</v>
      </c>
      <c r="P16" s="82" t="s">
        <v>28</v>
      </c>
      <c r="Q16" s="82">
        <f t="shared" si="7"/>
        <v>0</v>
      </c>
      <c r="R16" s="82">
        <f t="shared" si="8"/>
        <v>0</v>
      </c>
      <c r="S16" s="83" t="s">
        <v>30</v>
      </c>
      <c r="T16" s="98">
        <v>133</v>
      </c>
      <c r="U16" s="81">
        <f t="shared" si="9"/>
        <v>0</v>
      </c>
      <c r="V16" s="82" t="s">
        <v>29</v>
      </c>
      <c r="W16" s="82">
        <f t="shared" si="10"/>
        <v>0</v>
      </c>
      <c r="X16" s="82" t="s">
        <v>28</v>
      </c>
      <c r="Y16" s="82">
        <f t="shared" si="11"/>
        <v>0</v>
      </c>
      <c r="Z16" s="82">
        <f t="shared" si="12"/>
        <v>0</v>
      </c>
      <c r="AA16" s="83" t="s">
        <v>30</v>
      </c>
      <c r="AB16" s="98">
        <v>134</v>
      </c>
      <c r="AC16" s="81">
        <f t="shared" si="20"/>
        <v>0</v>
      </c>
      <c r="AD16" s="82" t="s">
        <v>29</v>
      </c>
      <c r="AE16" s="82">
        <f t="shared" si="21"/>
        <v>0</v>
      </c>
      <c r="AF16" s="82" t="s">
        <v>28</v>
      </c>
      <c r="AG16" s="82">
        <f t="shared" si="22"/>
        <v>0</v>
      </c>
      <c r="AH16" s="82">
        <f t="shared" si="23"/>
        <v>0</v>
      </c>
      <c r="AI16" s="83" t="s">
        <v>30</v>
      </c>
      <c r="AK16" s="88">
        <f t="shared" si="24"/>
        <v>6</v>
      </c>
      <c r="AL16" s="95">
        <f t="shared" si="25"/>
        <v>1</v>
      </c>
      <c r="AM16" s="95">
        <f t="shared" si="26"/>
        <v>1</v>
      </c>
      <c r="AN16" s="95">
        <f t="shared" si="27"/>
        <v>1</v>
      </c>
      <c r="AO16" s="95">
        <f t="shared" si="28"/>
        <v>1</v>
      </c>
      <c r="AP16" s="95">
        <f t="shared" si="29"/>
        <v>1</v>
      </c>
      <c r="AQ16" s="95">
        <f t="shared" si="30"/>
        <v>1</v>
      </c>
    </row>
    <row r="17" spans="2:43" ht="13.5" customHeight="1" hidden="1">
      <c r="B17" s="96">
        <v>14</v>
      </c>
      <c r="C17" s="97">
        <f t="shared" si="0"/>
        <v>0.3937499999999997</v>
      </c>
      <c r="D17" s="98">
        <v>141</v>
      </c>
      <c r="E17" s="81">
        <f t="shared" si="1"/>
        <v>0</v>
      </c>
      <c r="F17" s="82" t="s">
        <v>29</v>
      </c>
      <c r="G17" s="82">
        <f t="shared" si="2"/>
        <v>0</v>
      </c>
      <c r="H17" s="82" t="s">
        <v>28</v>
      </c>
      <c r="I17" s="82">
        <f t="shared" si="3"/>
        <v>0</v>
      </c>
      <c r="J17" s="82">
        <f t="shared" si="4"/>
        <v>0</v>
      </c>
      <c r="K17" s="83" t="s">
        <v>30</v>
      </c>
      <c r="L17" s="98">
        <v>142</v>
      </c>
      <c r="M17" s="81">
        <f t="shared" si="5"/>
        <v>0</v>
      </c>
      <c r="N17" s="82" t="s">
        <v>29</v>
      </c>
      <c r="O17" s="82">
        <f t="shared" si="6"/>
        <v>0</v>
      </c>
      <c r="P17" s="82" t="s">
        <v>28</v>
      </c>
      <c r="Q17" s="82">
        <f t="shared" si="7"/>
        <v>0</v>
      </c>
      <c r="R17" s="82">
        <f t="shared" si="8"/>
        <v>0</v>
      </c>
      <c r="S17" s="83" t="s">
        <v>30</v>
      </c>
      <c r="T17" s="98">
        <v>143</v>
      </c>
      <c r="U17" s="81">
        <f t="shared" si="9"/>
        <v>0</v>
      </c>
      <c r="V17" s="82" t="s">
        <v>29</v>
      </c>
      <c r="W17" s="82">
        <f t="shared" si="10"/>
        <v>0</v>
      </c>
      <c r="X17" s="82" t="s">
        <v>28</v>
      </c>
      <c r="Y17" s="82">
        <f t="shared" si="11"/>
        <v>0</v>
      </c>
      <c r="Z17" s="82">
        <f t="shared" si="12"/>
        <v>0</v>
      </c>
      <c r="AA17" s="83" t="s">
        <v>30</v>
      </c>
      <c r="AB17" s="98">
        <v>144</v>
      </c>
      <c r="AC17" s="81">
        <f t="shared" si="20"/>
        <v>0</v>
      </c>
      <c r="AD17" s="82" t="s">
        <v>29</v>
      </c>
      <c r="AE17" s="82" t="str">
        <f t="shared" si="21"/>
        <v>静岡</v>
      </c>
      <c r="AF17" s="82" t="s">
        <v>28</v>
      </c>
      <c r="AG17" s="82">
        <f t="shared" si="22"/>
        <v>0</v>
      </c>
      <c r="AH17" s="82">
        <f t="shared" si="23"/>
        <v>0</v>
      </c>
      <c r="AI17" s="83" t="s">
        <v>30</v>
      </c>
      <c r="AK17" s="88">
        <f t="shared" si="24"/>
        <v>6</v>
      </c>
      <c r="AL17" s="95">
        <f t="shared" si="25"/>
        <v>1</v>
      </c>
      <c r="AM17" s="95">
        <f t="shared" si="26"/>
        <v>1</v>
      </c>
      <c r="AN17" s="95">
        <f t="shared" si="27"/>
        <v>1</v>
      </c>
      <c r="AO17" s="95">
        <f t="shared" si="28"/>
        <v>1</v>
      </c>
      <c r="AP17" s="95">
        <f t="shared" si="29"/>
        <v>1</v>
      </c>
      <c r="AQ17" s="95">
        <f t="shared" si="30"/>
        <v>1</v>
      </c>
    </row>
    <row r="18" spans="2:43" ht="13.5" customHeight="1" hidden="1">
      <c r="B18" s="96">
        <v>15</v>
      </c>
      <c r="C18" s="97">
        <f t="shared" si="0"/>
        <v>0.3999999999999997</v>
      </c>
      <c r="D18" s="98">
        <v>151</v>
      </c>
      <c r="E18" s="81">
        <f t="shared" si="1"/>
        <v>0</v>
      </c>
      <c r="F18" s="82" t="s">
        <v>29</v>
      </c>
      <c r="G18" s="82">
        <f t="shared" si="2"/>
        <v>0</v>
      </c>
      <c r="H18" s="82" t="s">
        <v>28</v>
      </c>
      <c r="I18" s="82">
        <f t="shared" si="3"/>
        <v>0</v>
      </c>
      <c r="J18" s="82">
        <f t="shared" si="4"/>
        <v>0</v>
      </c>
      <c r="K18" s="83" t="s">
        <v>30</v>
      </c>
      <c r="L18" s="98">
        <v>152</v>
      </c>
      <c r="M18" s="81">
        <f t="shared" si="5"/>
        <v>0</v>
      </c>
      <c r="N18" s="82" t="s">
        <v>29</v>
      </c>
      <c r="O18" s="82">
        <f t="shared" si="6"/>
        <v>0</v>
      </c>
      <c r="P18" s="82" t="s">
        <v>28</v>
      </c>
      <c r="Q18" s="82">
        <f t="shared" si="7"/>
        <v>0</v>
      </c>
      <c r="R18" s="82">
        <f t="shared" si="8"/>
        <v>0</v>
      </c>
      <c r="S18" s="83" t="s">
        <v>30</v>
      </c>
      <c r="T18" s="98">
        <v>153</v>
      </c>
      <c r="U18" s="81">
        <f t="shared" si="9"/>
        <v>0</v>
      </c>
      <c r="V18" s="82" t="s">
        <v>29</v>
      </c>
      <c r="W18" s="82">
        <f t="shared" si="10"/>
        <v>0</v>
      </c>
      <c r="X18" s="82" t="s">
        <v>28</v>
      </c>
      <c r="Y18" s="82">
        <f t="shared" si="11"/>
        <v>0</v>
      </c>
      <c r="Z18" s="82">
        <f t="shared" si="12"/>
        <v>0</v>
      </c>
      <c r="AA18" s="83" t="s">
        <v>30</v>
      </c>
      <c r="AB18" s="98">
        <v>154</v>
      </c>
      <c r="AC18" s="81">
        <f t="shared" si="20"/>
        <v>0</v>
      </c>
      <c r="AD18" s="82" t="s">
        <v>29</v>
      </c>
      <c r="AE18" s="82" t="str">
        <f t="shared" si="21"/>
        <v>静岡</v>
      </c>
      <c r="AF18" s="82" t="s">
        <v>28</v>
      </c>
      <c r="AG18" s="82">
        <f t="shared" si="22"/>
        <v>0</v>
      </c>
      <c r="AH18" s="82">
        <f t="shared" si="23"/>
        <v>0</v>
      </c>
      <c r="AI18" s="83" t="s">
        <v>30</v>
      </c>
      <c r="AK18" s="88">
        <f t="shared" si="24"/>
        <v>6</v>
      </c>
      <c r="AL18" s="95">
        <f t="shared" si="25"/>
        <v>1</v>
      </c>
      <c r="AM18" s="95">
        <f t="shared" si="26"/>
        <v>1</v>
      </c>
      <c r="AN18" s="95">
        <f t="shared" si="27"/>
        <v>1</v>
      </c>
      <c r="AO18" s="95">
        <f t="shared" si="28"/>
        <v>1</v>
      </c>
      <c r="AP18" s="95">
        <f t="shared" si="29"/>
        <v>1</v>
      </c>
      <c r="AQ18" s="95">
        <f t="shared" si="30"/>
        <v>1</v>
      </c>
    </row>
    <row r="19" spans="2:43" ht="13.5" customHeight="1" hidden="1">
      <c r="B19" s="96">
        <v>16</v>
      </c>
      <c r="C19" s="97">
        <f t="shared" si="0"/>
        <v>0.40624999999999967</v>
      </c>
      <c r="D19" s="98">
        <v>161</v>
      </c>
      <c r="E19" s="81">
        <f t="shared" si="1"/>
        <v>0</v>
      </c>
      <c r="F19" s="82" t="s">
        <v>29</v>
      </c>
      <c r="G19" s="82" t="str">
        <f t="shared" si="2"/>
        <v>静岡</v>
      </c>
      <c r="H19" s="82" t="s">
        <v>28</v>
      </c>
      <c r="I19" s="82">
        <f t="shared" si="3"/>
        <v>0</v>
      </c>
      <c r="J19" s="82">
        <f t="shared" si="4"/>
        <v>0</v>
      </c>
      <c r="K19" s="83" t="s">
        <v>30</v>
      </c>
      <c r="L19" s="98">
        <v>162</v>
      </c>
      <c r="M19" s="81">
        <f t="shared" si="5"/>
        <v>0</v>
      </c>
      <c r="N19" s="82" t="s">
        <v>29</v>
      </c>
      <c r="O19" s="82" t="str">
        <f t="shared" si="6"/>
        <v>静岡</v>
      </c>
      <c r="P19" s="82" t="s">
        <v>28</v>
      </c>
      <c r="Q19" s="82">
        <f t="shared" si="7"/>
        <v>0</v>
      </c>
      <c r="R19" s="82">
        <f t="shared" si="8"/>
        <v>0</v>
      </c>
      <c r="S19" s="83" t="s">
        <v>30</v>
      </c>
      <c r="T19" s="98">
        <v>163</v>
      </c>
      <c r="U19" s="81">
        <f t="shared" si="9"/>
        <v>0</v>
      </c>
      <c r="V19" s="82" t="s">
        <v>29</v>
      </c>
      <c r="W19" s="82" t="str">
        <f t="shared" si="10"/>
        <v>静岡</v>
      </c>
      <c r="X19" s="82" t="s">
        <v>28</v>
      </c>
      <c r="Y19" s="82">
        <f t="shared" si="11"/>
        <v>0</v>
      </c>
      <c r="Z19" s="82">
        <f t="shared" si="12"/>
        <v>0</v>
      </c>
      <c r="AA19" s="83" t="s">
        <v>30</v>
      </c>
      <c r="AB19" s="98">
        <v>164</v>
      </c>
      <c r="AC19" s="81">
        <f t="shared" si="20"/>
        <v>0</v>
      </c>
      <c r="AD19" s="82" t="s">
        <v>29</v>
      </c>
      <c r="AE19" s="82" t="str">
        <f t="shared" si="21"/>
        <v>静岡</v>
      </c>
      <c r="AF19" s="82" t="s">
        <v>28</v>
      </c>
      <c r="AG19" s="82">
        <f t="shared" si="22"/>
        <v>0</v>
      </c>
      <c r="AH19" s="82">
        <f t="shared" si="23"/>
        <v>0</v>
      </c>
      <c r="AI19" s="83" t="s">
        <v>30</v>
      </c>
      <c r="AK19" s="88">
        <f t="shared" si="24"/>
        <v>6</v>
      </c>
      <c r="AL19" s="95">
        <f t="shared" si="25"/>
        <v>1</v>
      </c>
      <c r="AM19" s="95">
        <f t="shared" si="26"/>
        <v>1</v>
      </c>
      <c r="AN19" s="95">
        <f t="shared" si="27"/>
        <v>1</v>
      </c>
      <c r="AO19" s="95">
        <f t="shared" si="28"/>
        <v>1</v>
      </c>
      <c r="AP19" s="95">
        <f t="shared" si="29"/>
        <v>1</v>
      </c>
      <c r="AQ19" s="95">
        <f t="shared" si="30"/>
        <v>1</v>
      </c>
    </row>
    <row r="20" spans="2:43" ht="13.5" customHeight="1" hidden="1">
      <c r="B20" s="96">
        <v>17</v>
      </c>
      <c r="C20" s="97">
        <f t="shared" si="0"/>
        <v>0.41249999999999964</v>
      </c>
      <c r="D20" s="98">
        <v>171</v>
      </c>
      <c r="E20" s="81">
        <f t="shared" si="1"/>
        <v>0</v>
      </c>
      <c r="F20" s="82" t="s">
        <v>29</v>
      </c>
      <c r="G20" s="82" t="str">
        <f t="shared" si="2"/>
        <v>静岡</v>
      </c>
      <c r="H20" s="82" t="s">
        <v>28</v>
      </c>
      <c r="I20" s="82">
        <f t="shared" si="3"/>
        <v>0</v>
      </c>
      <c r="J20" s="82" t="str">
        <f t="shared" si="4"/>
        <v>①</v>
      </c>
      <c r="K20" s="83" t="s">
        <v>30</v>
      </c>
      <c r="L20" s="98">
        <v>172</v>
      </c>
      <c r="M20" s="81">
        <f t="shared" si="5"/>
        <v>0</v>
      </c>
      <c r="N20" s="82" t="s">
        <v>29</v>
      </c>
      <c r="O20" s="82" t="str">
        <f t="shared" si="6"/>
        <v>静岡</v>
      </c>
      <c r="P20" s="82" t="s">
        <v>28</v>
      </c>
      <c r="Q20" s="82">
        <f t="shared" si="7"/>
        <v>0</v>
      </c>
      <c r="R20" s="82" t="str">
        <f t="shared" si="8"/>
        <v>①</v>
      </c>
      <c r="S20" s="83" t="s">
        <v>30</v>
      </c>
      <c r="T20" s="98">
        <v>173</v>
      </c>
      <c r="U20" s="81">
        <f t="shared" si="9"/>
        <v>0</v>
      </c>
      <c r="V20" s="82" t="s">
        <v>29</v>
      </c>
      <c r="W20" s="82" t="str">
        <f t="shared" si="10"/>
        <v>静岡</v>
      </c>
      <c r="X20" s="82" t="s">
        <v>28</v>
      </c>
      <c r="Y20" s="82">
        <f t="shared" si="11"/>
        <v>0</v>
      </c>
      <c r="Z20" s="82" t="str">
        <f t="shared" si="12"/>
        <v>①</v>
      </c>
      <c r="AA20" s="83" t="s">
        <v>30</v>
      </c>
      <c r="AB20" s="98">
        <v>174</v>
      </c>
      <c r="AC20" s="81">
        <f t="shared" si="20"/>
        <v>0</v>
      </c>
      <c r="AD20" s="82" t="s">
        <v>29</v>
      </c>
      <c r="AE20" s="82" t="str">
        <f t="shared" si="21"/>
        <v>静岡</v>
      </c>
      <c r="AF20" s="82" t="s">
        <v>28</v>
      </c>
      <c r="AG20" s="82">
        <f t="shared" si="22"/>
        <v>0</v>
      </c>
      <c r="AH20" s="82" t="str">
        <f t="shared" si="23"/>
        <v>①</v>
      </c>
      <c r="AI20" s="83" t="s">
        <v>30</v>
      </c>
      <c r="AK20" s="88">
        <f t="shared" si="24"/>
        <v>6</v>
      </c>
      <c r="AL20" s="95">
        <f t="shared" si="25"/>
        <v>1</v>
      </c>
      <c r="AM20" s="95">
        <f t="shared" si="26"/>
        <v>1</v>
      </c>
      <c r="AN20" s="95">
        <f t="shared" si="27"/>
        <v>1</v>
      </c>
      <c r="AO20" s="95">
        <f t="shared" si="28"/>
        <v>1</v>
      </c>
      <c r="AP20" s="95">
        <f t="shared" si="29"/>
        <v>1</v>
      </c>
      <c r="AQ20" s="95">
        <f t="shared" si="30"/>
        <v>1</v>
      </c>
    </row>
    <row r="21" spans="2:43" ht="13.5" customHeight="1" hidden="1">
      <c r="B21" s="96">
        <v>18</v>
      </c>
      <c r="C21" s="97">
        <f t="shared" si="0"/>
        <v>0.4187499999999996</v>
      </c>
      <c r="D21" s="98">
        <v>181</v>
      </c>
      <c r="E21" s="81">
        <f t="shared" si="1"/>
        <v>0</v>
      </c>
      <c r="F21" s="82" t="s">
        <v>29</v>
      </c>
      <c r="G21" s="82" t="str">
        <f t="shared" si="2"/>
        <v>静岡</v>
      </c>
      <c r="H21" s="82" t="s">
        <v>28</v>
      </c>
      <c r="I21" s="82">
        <f t="shared" si="3"/>
        <v>0</v>
      </c>
      <c r="J21" s="82" t="str">
        <f t="shared" si="4"/>
        <v>①</v>
      </c>
      <c r="K21" s="83" t="s">
        <v>30</v>
      </c>
      <c r="L21" s="98">
        <v>182</v>
      </c>
      <c r="M21" s="81">
        <f t="shared" si="5"/>
        <v>0</v>
      </c>
      <c r="N21" s="82" t="s">
        <v>29</v>
      </c>
      <c r="O21" s="82" t="str">
        <f t="shared" si="6"/>
        <v>静岡</v>
      </c>
      <c r="P21" s="82" t="s">
        <v>28</v>
      </c>
      <c r="Q21" s="82">
        <f t="shared" si="7"/>
        <v>0</v>
      </c>
      <c r="R21" s="82" t="str">
        <f t="shared" si="8"/>
        <v>①</v>
      </c>
      <c r="S21" s="83" t="s">
        <v>30</v>
      </c>
      <c r="T21" s="98">
        <v>183</v>
      </c>
      <c r="U21" s="81">
        <f t="shared" si="9"/>
        <v>0</v>
      </c>
      <c r="V21" s="82" t="s">
        <v>29</v>
      </c>
      <c r="W21" s="82" t="str">
        <f t="shared" si="10"/>
        <v>静岡</v>
      </c>
      <c r="X21" s="82" t="s">
        <v>28</v>
      </c>
      <c r="Y21" s="82">
        <f t="shared" si="11"/>
        <v>0</v>
      </c>
      <c r="Z21" s="82" t="str">
        <f t="shared" si="12"/>
        <v>①</v>
      </c>
      <c r="AA21" s="83" t="s">
        <v>30</v>
      </c>
      <c r="AB21" s="98">
        <v>184</v>
      </c>
      <c r="AC21" s="81" t="e">
        <f t="shared" si="20"/>
        <v>#N/A</v>
      </c>
      <c r="AD21" s="82" t="s">
        <v>29</v>
      </c>
      <c r="AE21" s="82" t="e">
        <f t="shared" si="21"/>
        <v>#N/A</v>
      </c>
      <c r="AF21" s="82" t="s">
        <v>28</v>
      </c>
      <c r="AG21" s="82" t="e">
        <f t="shared" si="22"/>
        <v>#N/A</v>
      </c>
      <c r="AH21" s="82" t="e">
        <f t="shared" si="23"/>
        <v>#N/A</v>
      </c>
      <c r="AI21" s="83" t="s">
        <v>30</v>
      </c>
      <c r="AK21" s="88" t="e">
        <f t="shared" si="24"/>
        <v>#N/A</v>
      </c>
      <c r="AL21" s="95">
        <f t="shared" si="25"/>
        <v>1</v>
      </c>
      <c r="AM21" s="95">
        <f t="shared" si="26"/>
        <v>1</v>
      </c>
      <c r="AN21" s="95" t="e">
        <f t="shared" si="27"/>
        <v>#N/A</v>
      </c>
      <c r="AO21" s="95">
        <f t="shared" si="28"/>
        <v>1</v>
      </c>
      <c r="AP21" s="95" t="e">
        <f t="shared" si="29"/>
        <v>#N/A</v>
      </c>
      <c r="AQ21" s="95" t="e">
        <f t="shared" si="30"/>
        <v>#N/A</v>
      </c>
    </row>
    <row r="22" spans="2:43" ht="13.5" customHeight="1" hidden="1">
      <c r="B22" s="96">
        <v>19</v>
      </c>
      <c r="C22" s="97">
        <f t="shared" si="0"/>
        <v>0.4249999999999996</v>
      </c>
      <c r="D22" s="98">
        <v>191</v>
      </c>
      <c r="E22" s="81" t="e">
        <f>VLOOKUP(D22,組①,4,FALSE)</f>
        <v>#N/A</v>
      </c>
      <c r="F22" s="82" t="s">
        <v>29</v>
      </c>
      <c r="G22" s="82" t="e">
        <f>VLOOKUP(D22,組①,5,FALSE)</f>
        <v>#N/A</v>
      </c>
      <c r="H22" s="82" t="s">
        <v>28</v>
      </c>
      <c r="I22" s="82" t="e">
        <f>VLOOKUP(D22,組①,6,FALSE)</f>
        <v>#N/A</v>
      </c>
      <c r="J22" s="82" t="e">
        <f>VLOOKUP(D22,組①,7,FALSE)</f>
        <v>#N/A</v>
      </c>
      <c r="K22" s="83" t="s">
        <v>30</v>
      </c>
      <c r="L22" s="98">
        <v>192</v>
      </c>
      <c r="M22" s="81" t="e">
        <f>VLOOKUP(L22,組①,4,FALSE)</f>
        <v>#N/A</v>
      </c>
      <c r="N22" s="82" t="s">
        <v>29</v>
      </c>
      <c r="O22" s="82" t="e">
        <f>VLOOKUP(L22,組①,5,FALSE)</f>
        <v>#N/A</v>
      </c>
      <c r="P22" s="82" t="s">
        <v>28</v>
      </c>
      <c r="Q22" s="82" t="e">
        <f>VLOOKUP(L22,組①,6,FALSE)</f>
        <v>#N/A</v>
      </c>
      <c r="R22" s="82" t="e">
        <f>VLOOKUP(L22,組①,7,FALSE)</f>
        <v>#N/A</v>
      </c>
      <c r="S22" s="83" t="s">
        <v>30</v>
      </c>
      <c r="T22" s="98">
        <v>193</v>
      </c>
      <c r="U22" s="81" t="e">
        <f>VLOOKUP(T22,組①,4,FALSE)</f>
        <v>#N/A</v>
      </c>
      <c r="V22" s="82" t="s">
        <v>29</v>
      </c>
      <c r="W22" s="82" t="e">
        <f>VLOOKUP(T22,組①,5,FALSE)</f>
        <v>#N/A</v>
      </c>
      <c r="X22" s="82" t="s">
        <v>28</v>
      </c>
      <c r="Y22" s="82" t="e">
        <f>VLOOKUP(T22,組①,6,FALSE)</f>
        <v>#N/A</v>
      </c>
      <c r="Z22" s="82" t="e">
        <f>VLOOKUP(T22,組①,7,FALSE)</f>
        <v>#N/A</v>
      </c>
      <c r="AA22" s="83" t="s">
        <v>30</v>
      </c>
      <c r="AB22" s="98">
        <v>194</v>
      </c>
      <c r="AC22" s="81" t="e">
        <f>VLOOKUP(AB22,組①,4,FALSE)</f>
        <v>#N/A</v>
      </c>
      <c r="AD22" s="82" t="s">
        <v>29</v>
      </c>
      <c r="AE22" s="82" t="e">
        <f>VLOOKUP(AB22,組①,5,FALSE)</f>
        <v>#N/A</v>
      </c>
      <c r="AF22" s="82" t="s">
        <v>28</v>
      </c>
      <c r="AG22" s="82" t="e">
        <f>VLOOKUP(AB22,組①,6,FALSE)</f>
        <v>#N/A</v>
      </c>
      <c r="AH22" s="82" t="e">
        <f>VLOOKUP(AB22,組①,7,FALSE)</f>
        <v>#N/A</v>
      </c>
      <c r="AI22" s="83" t="s">
        <v>30</v>
      </c>
      <c r="AK22" s="88" t="e">
        <f>SUM(AL22:AQ22)</f>
        <v>#N/A</v>
      </c>
      <c r="AL22" s="95" t="e">
        <f>IF(I22=Q22,1,0)</f>
        <v>#N/A</v>
      </c>
      <c r="AM22" s="95" t="e">
        <f>IF(I22=Y22,1,0)</f>
        <v>#N/A</v>
      </c>
      <c r="AN22" s="95" t="e">
        <f>IF(I22=AG22,1,0)</f>
        <v>#N/A</v>
      </c>
      <c r="AO22" s="95" t="e">
        <f>IF(Y22=Q22,1,0)</f>
        <v>#N/A</v>
      </c>
      <c r="AP22" s="95" t="e">
        <f>IF(AG22=Q22,1,0)</f>
        <v>#N/A</v>
      </c>
      <c r="AQ22" s="95" t="e">
        <f>IF(AG22=Y22,1,0)</f>
        <v>#N/A</v>
      </c>
    </row>
    <row r="23" spans="2:43" ht="13.5" customHeight="1" hidden="1">
      <c r="B23" s="99">
        <v>20</v>
      </c>
      <c r="C23" s="100">
        <f t="shared" si="0"/>
        <v>0.4312499999999996</v>
      </c>
      <c r="D23" s="101">
        <v>201</v>
      </c>
      <c r="E23" s="102" t="e">
        <f>VLOOKUP(D23,組①,4,FALSE)</f>
        <v>#N/A</v>
      </c>
      <c r="F23" s="103" t="s">
        <v>29</v>
      </c>
      <c r="G23" s="103" t="e">
        <f>VLOOKUP(D23,組①,5,FALSE)</f>
        <v>#N/A</v>
      </c>
      <c r="H23" s="103" t="s">
        <v>28</v>
      </c>
      <c r="I23" s="103" t="e">
        <f>VLOOKUP(D23,組①,6,FALSE)</f>
        <v>#N/A</v>
      </c>
      <c r="J23" s="103" t="e">
        <f>VLOOKUP(D23,組①,7,FALSE)</f>
        <v>#N/A</v>
      </c>
      <c r="K23" s="104" t="s">
        <v>30</v>
      </c>
      <c r="L23" s="101">
        <v>202</v>
      </c>
      <c r="M23" s="102" t="e">
        <f>VLOOKUP(L23,組①,4,FALSE)</f>
        <v>#N/A</v>
      </c>
      <c r="N23" s="103" t="s">
        <v>29</v>
      </c>
      <c r="O23" s="103" t="e">
        <f>VLOOKUP(L23,組①,5,FALSE)</f>
        <v>#N/A</v>
      </c>
      <c r="P23" s="103" t="s">
        <v>28</v>
      </c>
      <c r="Q23" s="103" t="e">
        <f>VLOOKUP(L23,組①,6,FALSE)</f>
        <v>#N/A</v>
      </c>
      <c r="R23" s="103" t="e">
        <f>VLOOKUP(L23,組①,7,FALSE)</f>
        <v>#N/A</v>
      </c>
      <c r="S23" s="104" t="s">
        <v>30</v>
      </c>
      <c r="T23" s="101">
        <v>203</v>
      </c>
      <c r="U23" s="102" t="e">
        <f>VLOOKUP(T23,組①,4,FALSE)</f>
        <v>#N/A</v>
      </c>
      <c r="V23" s="103" t="s">
        <v>29</v>
      </c>
      <c r="W23" s="103" t="e">
        <f>VLOOKUP(T23,組①,5,FALSE)</f>
        <v>#N/A</v>
      </c>
      <c r="X23" s="103" t="s">
        <v>28</v>
      </c>
      <c r="Y23" s="103" t="e">
        <f>VLOOKUP(T23,組①,6,FALSE)</f>
        <v>#N/A</v>
      </c>
      <c r="Z23" s="103" t="e">
        <f>VLOOKUP(T23,組①,7,FALSE)</f>
        <v>#N/A</v>
      </c>
      <c r="AA23" s="104" t="s">
        <v>30</v>
      </c>
      <c r="AB23" s="101">
        <v>204</v>
      </c>
      <c r="AC23" s="102" t="e">
        <f>VLOOKUP(AB23,組①,4,FALSE)</f>
        <v>#N/A</v>
      </c>
      <c r="AD23" s="103" t="s">
        <v>29</v>
      </c>
      <c r="AE23" s="103" t="e">
        <f>VLOOKUP(AB23,組①,5,FALSE)</f>
        <v>#N/A</v>
      </c>
      <c r="AF23" s="103" t="s">
        <v>28</v>
      </c>
      <c r="AG23" s="103" t="e">
        <f>VLOOKUP(AB23,組①,6,FALSE)</f>
        <v>#N/A</v>
      </c>
      <c r="AH23" s="103" t="e">
        <f>VLOOKUP(AB23,組①,7,FALSE)</f>
        <v>#N/A</v>
      </c>
      <c r="AI23" s="104" t="s">
        <v>30</v>
      </c>
      <c r="AK23" s="88" t="e">
        <f>SUM(AL23:AQ23)</f>
        <v>#N/A</v>
      </c>
      <c r="AL23" s="95" t="e">
        <f>IF(I23=Q23,1,0)</f>
        <v>#N/A</v>
      </c>
      <c r="AM23" s="95" t="e">
        <f>IF(I23=Y23,1,0)</f>
        <v>#N/A</v>
      </c>
      <c r="AN23" s="95" t="e">
        <f>IF(I23=AG23,1,0)</f>
        <v>#N/A</v>
      </c>
      <c r="AO23" s="95" t="e">
        <f>IF(Y23=Q23,1,0)</f>
        <v>#N/A</v>
      </c>
      <c r="AP23" s="95" t="e">
        <f>IF(AG23=Q23,1,0)</f>
        <v>#N/A</v>
      </c>
      <c r="AQ23" s="95" t="e">
        <f>IF(AG23=Y23,1,0)</f>
        <v>#N/A</v>
      </c>
    </row>
    <row r="24" spans="2:43" ht="19.5" customHeight="1">
      <c r="B24" s="133" t="s">
        <v>46</v>
      </c>
      <c r="C24" s="133"/>
      <c r="D24" s="133"/>
      <c r="E24" s="133"/>
      <c r="F24" s="86"/>
      <c r="G24" s="86"/>
      <c r="H24" s="86"/>
      <c r="I24" s="86"/>
      <c r="J24" s="86"/>
      <c r="K24" s="86"/>
      <c r="L24" s="105"/>
      <c r="M24" s="86"/>
      <c r="N24" s="86"/>
      <c r="O24" s="86"/>
      <c r="P24" s="86"/>
      <c r="Q24" s="86"/>
      <c r="R24" s="86"/>
      <c r="S24" s="86"/>
      <c r="T24" s="105"/>
      <c r="U24" s="86"/>
      <c r="V24" s="86"/>
      <c r="W24" s="86"/>
      <c r="X24" s="86"/>
      <c r="Y24" s="86"/>
      <c r="Z24" s="86"/>
      <c r="AA24" s="86"/>
      <c r="AB24" s="105"/>
      <c r="AC24" s="86"/>
      <c r="AD24" s="86"/>
      <c r="AE24" s="86"/>
      <c r="AF24" s="86"/>
      <c r="AG24" s="86"/>
      <c r="AH24" s="86"/>
      <c r="AI24" s="86"/>
      <c r="AK24" s="106"/>
      <c r="AL24" s="86"/>
      <c r="AM24" s="86"/>
      <c r="AN24" s="86"/>
      <c r="AO24" s="86"/>
      <c r="AP24" s="86"/>
      <c r="AQ24" s="86"/>
    </row>
    <row r="25" spans="2:43" ht="19.5" customHeight="1">
      <c r="B25" s="89">
        <v>1</v>
      </c>
      <c r="C25" s="90">
        <f>$M$48</f>
        <v>0.3125</v>
      </c>
      <c r="D25" s="91">
        <v>1011</v>
      </c>
      <c r="E25" s="92" t="str">
        <f>VLOOKUP(D25,組①,4,FALSE)</f>
        <v>内山　愛梨</v>
      </c>
      <c r="F25" s="93" t="s">
        <v>43</v>
      </c>
      <c r="G25" s="91" t="str">
        <f>VLOOKUP(D25,組①,5,FALSE)</f>
        <v>静岡</v>
      </c>
      <c r="H25" s="93" t="s">
        <v>44</v>
      </c>
      <c r="I25" s="93" t="str">
        <f>VLOOKUP(D25,組①,6,FALSE)</f>
        <v>浜松商業高</v>
      </c>
      <c r="J25" s="93" t="str">
        <f>VLOOKUP(D25,組①,7,FALSE)</f>
        <v>②</v>
      </c>
      <c r="K25" s="94" t="s">
        <v>45</v>
      </c>
      <c r="L25" s="91">
        <f>D25+1</f>
        <v>1012</v>
      </c>
      <c r="M25" s="92" t="str">
        <f>VLOOKUP(L25,組①,4,FALSE)</f>
        <v>酒井　くるみ</v>
      </c>
      <c r="N25" s="93" t="s">
        <v>43</v>
      </c>
      <c r="O25" s="91" t="str">
        <f>VLOOKUP(L25,組①,5,FALSE)</f>
        <v>静岡</v>
      </c>
      <c r="P25" s="93" t="s">
        <v>44</v>
      </c>
      <c r="Q25" s="93" t="str">
        <f>VLOOKUP(L25,組①,6,FALSE)</f>
        <v>浜松日体高</v>
      </c>
      <c r="R25" s="93" t="str">
        <f>VLOOKUP(L25,組①,7,FALSE)</f>
        <v>②</v>
      </c>
      <c r="S25" s="94" t="s">
        <v>45</v>
      </c>
      <c r="T25" s="91">
        <f>D25+2</f>
        <v>1013</v>
      </c>
      <c r="U25" s="92" t="str">
        <f>VLOOKUP(T25,組①,4,FALSE)</f>
        <v>神谷　彩羽</v>
      </c>
      <c r="V25" s="93" t="s">
        <v>43</v>
      </c>
      <c r="W25" s="91" t="str">
        <f>VLOOKUP(T25,組①,5,FALSE)</f>
        <v>静岡</v>
      </c>
      <c r="X25" s="93" t="s">
        <v>44</v>
      </c>
      <c r="Y25" s="93" t="str">
        <f>VLOOKUP(T25,組①,6,FALSE)</f>
        <v>浜松学芸中</v>
      </c>
      <c r="Z25" s="93" t="str">
        <f>VLOOKUP(T25,組①,7,FALSE)</f>
        <v>③</v>
      </c>
      <c r="AA25" s="94" t="s">
        <v>45</v>
      </c>
      <c r="AB25" s="91">
        <f>D25+3</f>
        <v>1014</v>
      </c>
      <c r="AC25" s="92">
        <f>VLOOKUP(AB25,組①,4,FALSE)</f>
        <v>0</v>
      </c>
      <c r="AD25" s="93" t="s">
        <v>29</v>
      </c>
      <c r="AE25" s="91" t="str">
        <f>VLOOKUP(AB25,組①,5,FALSE)</f>
        <v>静岡</v>
      </c>
      <c r="AF25" s="93" t="s">
        <v>28</v>
      </c>
      <c r="AG25" s="93">
        <f>VLOOKUP(AB25,組①,6,FALSE)</f>
        <v>0</v>
      </c>
      <c r="AH25" s="93">
        <f>VLOOKUP(AB25,組①,7,FALSE)</f>
        <v>0</v>
      </c>
      <c r="AI25" s="94" t="s">
        <v>30</v>
      </c>
      <c r="AK25" s="88">
        <f>SUM(AL25:AQ25)</f>
        <v>0</v>
      </c>
      <c r="AL25" s="95">
        <f>IF(I25=Q25,1,0)</f>
        <v>0</v>
      </c>
      <c r="AM25" s="95">
        <f>IF(I25=Y25,1,0)</f>
        <v>0</v>
      </c>
      <c r="AN25" s="95">
        <f>IF(I25=AG25,1,0)</f>
        <v>0</v>
      </c>
      <c r="AO25" s="95">
        <f>IF(Y25=Q25,1,0)</f>
        <v>0</v>
      </c>
      <c r="AP25" s="95">
        <f>IF(AG25=Q25,1,0)</f>
        <v>0</v>
      </c>
      <c r="AQ25" s="95">
        <f>IF(AG25=Y25,1,0)</f>
        <v>0</v>
      </c>
    </row>
    <row r="26" spans="2:43" ht="19.5" customHeight="1">
      <c r="B26" s="96">
        <v>2</v>
      </c>
      <c r="C26" s="97">
        <f>C25+$I$49/1440</f>
        <v>0.31875</v>
      </c>
      <c r="D26" s="98">
        <f>D25+10</f>
        <v>1021</v>
      </c>
      <c r="E26" s="81" t="str">
        <f>VLOOKUP(D26,組①,4,FALSE)</f>
        <v>北村　安理</v>
      </c>
      <c r="F26" s="82" t="s">
        <v>29</v>
      </c>
      <c r="G26" s="82" t="str">
        <f>VLOOKUP(D26,組①,5,FALSE)</f>
        <v>静岡</v>
      </c>
      <c r="H26" s="82" t="s">
        <v>28</v>
      </c>
      <c r="I26" s="82" t="str">
        <f>VLOOKUP(D26,組①,6,FALSE)</f>
        <v>飛龍高</v>
      </c>
      <c r="J26" s="82" t="str">
        <f>VLOOKUP(D26,組①,7,FALSE)</f>
        <v>②</v>
      </c>
      <c r="K26" s="83" t="s">
        <v>30</v>
      </c>
      <c r="L26" s="98">
        <f>L25+10</f>
        <v>1022</v>
      </c>
      <c r="M26" s="81" t="str">
        <f>VLOOKUP(L26,組①,4,FALSE)</f>
        <v>森　瑞記</v>
      </c>
      <c r="N26" s="82" t="s">
        <v>29</v>
      </c>
      <c r="O26" s="82" t="str">
        <f>VLOOKUP(L26,組①,5,FALSE)</f>
        <v>静岡</v>
      </c>
      <c r="P26" s="82" t="s">
        <v>28</v>
      </c>
      <c r="Q26" s="82" t="str">
        <f>VLOOKUP(L26,組①,6,FALSE)</f>
        <v>浜松日体高</v>
      </c>
      <c r="R26" s="82" t="str">
        <f>VLOOKUP(L26,組①,7,FALSE)</f>
        <v>①</v>
      </c>
      <c r="S26" s="83" t="s">
        <v>30</v>
      </c>
      <c r="T26" s="98">
        <f>T25+10</f>
        <v>1023</v>
      </c>
      <c r="U26" s="81" t="str">
        <f>VLOOKUP(T26,組①,4,FALSE)</f>
        <v>岡野　紗佳</v>
      </c>
      <c r="V26" s="82" t="s">
        <v>29</v>
      </c>
      <c r="W26" s="82" t="str">
        <f>VLOOKUP(T26,組①,5,FALSE)</f>
        <v>静岡</v>
      </c>
      <c r="X26" s="82" t="s">
        <v>28</v>
      </c>
      <c r="Y26" s="82" t="str">
        <f>VLOOKUP(T26,組①,6,FALSE)</f>
        <v>浜松学芸高</v>
      </c>
      <c r="Z26" s="82" t="str">
        <f>VLOOKUP(T26,組①,7,FALSE)</f>
        <v>②</v>
      </c>
      <c r="AA26" s="83" t="s">
        <v>30</v>
      </c>
      <c r="AB26" s="98">
        <f>AB25+10</f>
        <v>1024</v>
      </c>
      <c r="AC26" s="81">
        <f aca="true" t="shared" si="31" ref="AC26:AC44">VLOOKUP(AB26,組①,4,FALSE)</f>
        <v>0</v>
      </c>
      <c r="AD26" s="82" t="s">
        <v>29</v>
      </c>
      <c r="AE26" s="82" t="str">
        <f aca="true" t="shared" si="32" ref="AE26:AE44">VLOOKUP(AB26,組①,5,FALSE)</f>
        <v>静岡</v>
      </c>
      <c r="AF26" s="82" t="s">
        <v>28</v>
      </c>
      <c r="AG26" s="82">
        <f aca="true" t="shared" si="33" ref="AG26:AG44">VLOOKUP(AB26,組①,6,FALSE)</f>
        <v>0</v>
      </c>
      <c r="AH26" s="82">
        <f aca="true" t="shared" si="34" ref="AH26:AH44">VLOOKUP(AB26,組①,7,FALSE)</f>
        <v>0</v>
      </c>
      <c r="AI26" s="83" t="s">
        <v>30</v>
      </c>
      <c r="AK26" s="88">
        <f>SUM(AL26:AQ26)</f>
        <v>0</v>
      </c>
      <c r="AL26" s="95">
        <f>IF(I26=Q26,1,0)</f>
        <v>0</v>
      </c>
      <c r="AM26" s="95">
        <f>IF(I26=Y26,1,0)</f>
        <v>0</v>
      </c>
      <c r="AN26" s="95">
        <f>IF(I26=AG26,1,0)</f>
        <v>0</v>
      </c>
      <c r="AO26" s="95">
        <f>IF(Y26=Q26,1,0)</f>
        <v>0</v>
      </c>
      <c r="AP26" s="95">
        <f>IF(AG26=Q26,1,0)</f>
        <v>0</v>
      </c>
      <c r="AQ26" s="95">
        <f>IF(AG26=Y26,1,0)</f>
        <v>0</v>
      </c>
    </row>
    <row r="27" spans="2:43" ht="19.5" customHeight="1">
      <c r="B27" s="96">
        <v>3</v>
      </c>
      <c r="C27" s="97">
        <f aca="true" t="shared" si="35" ref="C27:C44">C26+$I$49/1440</f>
        <v>0.32499999999999996</v>
      </c>
      <c r="D27" s="98">
        <f aca="true" t="shared" si="36" ref="D27:D44">D26+10</f>
        <v>1031</v>
      </c>
      <c r="E27" s="81" t="str">
        <f>VLOOKUP(D27,組①,4,FALSE)</f>
        <v>袴田　真央</v>
      </c>
      <c r="F27" s="82" t="s">
        <v>29</v>
      </c>
      <c r="G27" s="82" t="str">
        <f>VLOOKUP(D27,組①,5,FALSE)</f>
        <v>静岡</v>
      </c>
      <c r="H27" s="82" t="s">
        <v>28</v>
      </c>
      <c r="I27" s="82" t="str">
        <f>VLOOKUP(D27,組①,6,FALSE)</f>
        <v>浜松学芸中</v>
      </c>
      <c r="J27" s="82" t="str">
        <f>VLOOKUP(D27,組①,7,FALSE)</f>
        <v>③</v>
      </c>
      <c r="K27" s="83" t="s">
        <v>30</v>
      </c>
      <c r="L27" s="98">
        <f aca="true" t="shared" si="37" ref="L27:L44">L26+10</f>
        <v>1032</v>
      </c>
      <c r="M27" s="81" t="str">
        <f>VLOOKUP(L27,組①,4,FALSE)</f>
        <v>鈴木　こひめ</v>
      </c>
      <c r="N27" s="82" t="s">
        <v>29</v>
      </c>
      <c r="O27" s="82" t="str">
        <f>VLOOKUP(L27,組①,5,FALSE)</f>
        <v>静岡</v>
      </c>
      <c r="P27" s="82" t="s">
        <v>28</v>
      </c>
      <c r="Q27" s="82" t="str">
        <f>VLOOKUP(L27,組①,6,FALSE)</f>
        <v>浜松日体中</v>
      </c>
      <c r="R27" s="82" t="str">
        <f>VLOOKUP(L27,組①,7,FALSE)</f>
        <v>③</v>
      </c>
      <c r="S27" s="83" t="s">
        <v>30</v>
      </c>
      <c r="T27" s="98">
        <f aca="true" t="shared" si="38" ref="T27:T44">T26+10</f>
        <v>1033</v>
      </c>
      <c r="U27" s="81" t="str">
        <f>VLOOKUP(T27,組①,4,FALSE)</f>
        <v>河野　紗弥</v>
      </c>
      <c r="V27" s="82" t="s">
        <v>29</v>
      </c>
      <c r="W27" s="82" t="str">
        <f>VLOOKUP(T27,組①,5,FALSE)</f>
        <v>静岡</v>
      </c>
      <c r="X27" s="82" t="s">
        <v>28</v>
      </c>
      <c r="Y27" s="82" t="str">
        <f>VLOOKUP(T27,組①,6,FALSE)</f>
        <v>浜松学芸中</v>
      </c>
      <c r="Z27" s="82" t="str">
        <f>VLOOKUP(T27,組①,7,FALSE)</f>
        <v>③</v>
      </c>
      <c r="AA27" s="83" t="s">
        <v>30</v>
      </c>
      <c r="AB27" s="98">
        <f aca="true" t="shared" si="39" ref="AB27:AB44">AB26+10</f>
        <v>1034</v>
      </c>
      <c r="AC27" s="81" t="str">
        <f t="shared" si="31"/>
        <v>佐藤　あいり</v>
      </c>
      <c r="AD27" s="82" t="s">
        <v>29</v>
      </c>
      <c r="AE27" s="82" t="str">
        <f t="shared" si="32"/>
        <v>静岡</v>
      </c>
      <c r="AF27" s="82" t="s">
        <v>28</v>
      </c>
      <c r="AG27" s="82" t="str">
        <f t="shared" si="33"/>
        <v>日大三島高</v>
      </c>
      <c r="AH27" s="82" t="str">
        <f t="shared" si="34"/>
        <v>②</v>
      </c>
      <c r="AI27" s="83" t="s">
        <v>30</v>
      </c>
      <c r="AK27" s="88">
        <f>SUM(AL27:AQ27)</f>
        <v>1</v>
      </c>
      <c r="AL27" s="95">
        <f>IF(I27=Q27,1,0)</f>
        <v>0</v>
      </c>
      <c r="AM27" s="95">
        <f>IF(I27=Y27,1,0)</f>
        <v>1</v>
      </c>
      <c r="AN27" s="95">
        <f>IF(I27=AG27,1,0)</f>
        <v>0</v>
      </c>
      <c r="AO27" s="95">
        <f>IF(Y27=Q27,1,0)</f>
        <v>0</v>
      </c>
      <c r="AP27" s="95">
        <f>IF(AG27=Q27,1,0)</f>
        <v>0</v>
      </c>
      <c r="AQ27" s="95">
        <f>IF(AG27=Y27,1,0)</f>
        <v>0</v>
      </c>
    </row>
    <row r="28" spans="2:43" ht="19.5" customHeight="1">
      <c r="B28" s="96">
        <v>4</v>
      </c>
      <c r="C28" s="97">
        <f t="shared" si="35"/>
        <v>0.33124999999999993</v>
      </c>
      <c r="D28" s="98">
        <f t="shared" si="36"/>
        <v>1041</v>
      </c>
      <c r="E28" s="81" t="str">
        <f aca="true" t="shared" si="40" ref="E28:E43">VLOOKUP(D28,組①,4,FALSE)</f>
        <v>鈴木　湊詩</v>
      </c>
      <c r="F28" s="82" t="s">
        <v>29</v>
      </c>
      <c r="G28" s="82" t="str">
        <f aca="true" t="shared" si="41" ref="G28:G43">VLOOKUP(D28,組①,5,FALSE)</f>
        <v>静岡</v>
      </c>
      <c r="H28" s="82" t="s">
        <v>28</v>
      </c>
      <c r="I28" s="82" t="str">
        <f aca="true" t="shared" si="42" ref="I28:I43">VLOOKUP(D28,組①,6,FALSE)</f>
        <v>静岡北中</v>
      </c>
      <c r="J28" s="82" t="str">
        <f aca="true" t="shared" si="43" ref="J28:J43">VLOOKUP(D28,組①,7,FALSE)</f>
        <v>①</v>
      </c>
      <c r="K28" s="83" t="s">
        <v>30</v>
      </c>
      <c r="L28" s="98">
        <f t="shared" si="37"/>
        <v>1042</v>
      </c>
      <c r="M28" s="81" t="str">
        <f aca="true" t="shared" si="44" ref="M28:M43">VLOOKUP(L28,組①,4,FALSE)</f>
        <v>難波　美咲</v>
      </c>
      <c r="N28" s="82" t="s">
        <v>29</v>
      </c>
      <c r="O28" s="82" t="str">
        <f aca="true" t="shared" si="45" ref="O28:O43">VLOOKUP(L28,組①,5,FALSE)</f>
        <v>静岡</v>
      </c>
      <c r="P28" s="82" t="s">
        <v>28</v>
      </c>
      <c r="Q28" s="82" t="str">
        <f aca="true" t="shared" si="46" ref="Q28:Q43">VLOOKUP(L28,組①,6,FALSE)</f>
        <v>浜松日体中</v>
      </c>
      <c r="R28" s="82" t="str">
        <f aca="true" t="shared" si="47" ref="R28:R43">VLOOKUP(L28,組①,7,FALSE)</f>
        <v>①</v>
      </c>
      <c r="S28" s="83" t="s">
        <v>30</v>
      </c>
      <c r="T28" s="98">
        <f t="shared" si="38"/>
        <v>1043</v>
      </c>
      <c r="U28" s="81" t="str">
        <f aca="true" t="shared" si="48" ref="U28:U43">VLOOKUP(T28,組①,4,FALSE)</f>
        <v>袴田　梨央</v>
      </c>
      <c r="V28" s="82" t="s">
        <v>29</v>
      </c>
      <c r="W28" s="82" t="str">
        <f aca="true" t="shared" si="49" ref="W28:W43">VLOOKUP(T28,組①,5,FALSE)</f>
        <v>静岡</v>
      </c>
      <c r="X28" s="82" t="s">
        <v>28</v>
      </c>
      <c r="Y28" s="82" t="str">
        <f aca="true" t="shared" si="50" ref="Y28:Y43">VLOOKUP(T28,組①,6,FALSE)</f>
        <v>浜松学芸中</v>
      </c>
      <c r="Z28" s="82" t="str">
        <f aca="true" t="shared" si="51" ref="Z28:Z43">VLOOKUP(T28,組①,7,FALSE)</f>
        <v>②</v>
      </c>
      <c r="AA28" s="83" t="s">
        <v>30</v>
      </c>
      <c r="AB28" s="98">
        <f t="shared" si="39"/>
        <v>1044</v>
      </c>
      <c r="AC28" s="81" t="str">
        <f t="shared" si="31"/>
        <v>南　紗也香</v>
      </c>
      <c r="AD28" s="82" t="s">
        <v>29</v>
      </c>
      <c r="AE28" s="82" t="str">
        <f t="shared" si="32"/>
        <v>静岡</v>
      </c>
      <c r="AF28" s="82" t="s">
        <v>28</v>
      </c>
      <c r="AG28" s="82" t="str">
        <f t="shared" si="33"/>
        <v>日大三島中</v>
      </c>
      <c r="AH28" s="82" t="str">
        <f t="shared" si="34"/>
        <v>②</v>
      </c>
      <c r="AI28" s="83" t="s">
        <v>30</v>
      </c>
      <c r="AK28" s="88">
        <f>SUM(AL28:AQ28)</f>
        <v>0</v>
      </c>
      <c r="AL28" s="95">
        <f>IF(I28=Q28,1,0)</f>
        <v>0</v>
      </c>
      <c r="AM28" s="95">
        <f>IF(I28=Y28,1,0)</f>
        <v>0</v>
      </c>
      <c r="AN28" s="95">
        <f>IF(I28=AG28,1,0)</f>
        <v>0</v>
      </c>
      <c r="AO28" s="95">
        <f>IF(Y28=Q28,1,0)</f>
        <v>0</v>
      </c>
      <c r="AP28" s="95">
        <f>IF(AG28=Q28,1,0)</f>
        <v>0</v>
      </c>
      <c r="AQ28" s="95">
        <f>IF(AG28=Y28,1,0)</f>
        <v>0</v>
      </c>
    </row>
    <row r="29" spans="2:43" ht="19.5" customHeight="1">
      <c r="B29" s="96">
        <v>5</v>
      </c>
      <c r="C29" s="97">
        <f t="shared" si="35"/>
        <v>0.3374999999999999</v>
      </c>
      <c r="D29" s="98">
        <f t="shared" si="36"/>
        <v>1051</v>
      </c>
      <c r="E29" s="81" t="str">
        <f t="shared" si="40"/>
        <v>松下　幸子</v>
      </c>
      <c r="F29" s="82" t="s">
        <v>29</v>
      </c>
      <c r="G29" s="82" t="str">
        <f t="shared" si="41"/>
        <v>静岡</v>
      </c>
      <c r="H29" s="82" t="s">
        <v>28</v>
      </c>
      <c r="I29" s="82" t="str">
        <f t="shared" si="42"/>
        <v>浜松商業高</v>
      </c>
      <c r="J29" s="82" t="str">
        <f t="shared" si="43"/>
        <v>①</v>
      </c>
      <c r="K29" s="83" t="s">
        <v>30</v>
      </c>
      <c r="L29" s="98">
        <f t="shared" si="37"/>
        <v>1052</v>
      </c>
      <c r="M29" s="81" t="str">
        <f t="shared" si="44"/>
        <v>齊本　真柚</v>
      </c>
      <c r="N29" s="82" t="s">
        <v>29</v>
      </c>
      <c r="O29" s="82" t="str">
        <f t="shared" si="45"/>
        <v>静岡</v>
      </c>
      <c r="P29" s="82" t="s">
        <v>28</v>
      </c>
      <c r="Q29" s="82" t="str">
        <f t="shared" si="46"/>
        <v>浜松日体中</v>
      </c>
      <c r="R29" s="82" t="str">
        <f t="shared" si="47"/>
        <v>②</v>
      </c>
      <c r="S29" s="83" t="s">
        <v>30</v>
      </c>
      <c r="T29" s="98">
        <f t="shared" si="38"/>
        <v>1053</v>
      </c>
      <c r="U29" s="81" t="str">
        <f t="shared" si="48"/>
        <v>内藤　ゆい</v>
      </c>
      <c r="V29" s="82" t="s">
        <v>29</v>
      </c>
      <c r="W29" s="82" t="str">
        <f t="shared" si="49"/>
        <v>静岡</v>
      </c>
      <c r="X29" s="82" t="s">
        <v>28</v>
      </c>
      <c r="Y29" s="82" t="str">
        <f t="shared" si="50"/>
        <v>浜松学芸中</v>
      </c>
      <c r="Z29" s="82" t="str">
        <f t="shared" si="51"/>
        <v>②</v>
      </c>
      <c r="AA29" s="83" t="s">
        <v>30</v>
      </c>
      <c r="AB29" s="98">
        <f t="shared" si="39"/>
        <v>1054</v>
      </c>
      <c r="AC29" s="81" t="str">
        <f t="shared" si="31"/>
        <v>佐々木　愛華</v>
      </c>
      <c r="AD29" s="82" t="s">
        <v>29</v>
      </c>
      <c r="AE29" s="82" t="str">
        <f t="shared" si="32"/>
        <v>静岡</v>
      </c>
      <c r="AF29" s="82" t="s">
        <v>28</v>
      </c>
      <c r="AG29" s="82" t="str">
        <f t="shared" si="33"/>
        <v>日大三島高</v>
      </c>
      <c r="AH29" s="82" t="str">
        <f t="shared" si="34"/>
        <v>②</v>
      </c>
      <c r="AI29" s="83" t="s">
        <v>30</v>
      </c>
      <c r="AK29" s="88">
        <f aca="true" t="shared" si="52" ref="AK29:AK43">SUM(AL29:AQ29)</f>
        <v>0</v>
      </c>
      <c r="AL29" s="95">
        <f aca="true" t="shared" si="53" ref="AL29:AL43">IF(I29=Q29,1,0)</f>
        <v>0</v>
      </c>
      <c r="AM29" s="95">
        <f aca="true" t="shared" si="54" ref="AM29:AM43">IF(I29=Y29,1,0)</f>
        <v>0</v>
      </c>
      <c r="AN29" s="95">
        <f aca="true" t="shared" si="55" ref="AN29:AN43">IF(I29=AG29,1,0)</f>
        <v>0</v>
      </c>
      <c r="AO29" s="95">
        <f aca="true" t="shared" si="56" ref="AO29:AO43">IF(Y29=Q29,1,0)</f>
        <v>0</v>
      </c>
      <c r="AP29" s="95">
        <f aca="true" t="shared" si="57" ref="AP29:AP43">IF(AG29=Q29,1,0)</f>
        <v>0</v>
      </c>
      <c r="AQ29" s="95">
        <f aca="true" t="shared" si="58" ref="AQ29:AQ43">IF(AG29=Y29,1,0)</f>
        <v>0</v>
      </c>
    </row>
    <row r="30" spans="2:43" ht="19.5" customHeight="1">
      <c r="B30" s="96">
        <v>6</v>
      </c>
      <c r="C30" s="97">
        <f t="shared" si="35"/>
        <v>0.3437499999999999</v>
      </c>
      <c r="D30" s="98">
        <f t="shared" si="36"/>
        <v>1061</v>
      </c>
      <c r="E30" s="81" t="str">
        <f t="shared" si="40"/>
        <v>井伊　笙馬</v>
      </c>
      <c r="F30" s="82" t="s">
        <v>29</v>
      </c>
      <c r="G30" s="82" t="str">
        <f t="shared" si="41"/>
        <v>静岡</v>
      </c>
      <c r="H30" s="82" t="s">
        <v>28</v>
      </c>
      <c r="I30" s="82" t="str">
        <f t="shared" si="42"/>
        <v>浜松日体高</v>
      </c>
      <c r="J30" s="82" t="str">
        <f t="shared" si="43"/>
        <v>②</v>
      </c>
      <c r="K30" s="83" t="s">
        <v>30</v>
      </c>
      <c r="L30" s="98">
        <f t="shared" si="37"/>
        <v>1062</v>
      </c>
      <c r="M30" s="81" t="str">
        <f t="shared" si="44"/>
        <v>中山　恭誠</v>
      </c>
      <c r="N30" s="82" t="s">
        <v>29</v>
      </c>
      <c r="O30" s="82" t="str">
        <f t="shared" si="45"/>
        <v>静岡</v>
      </c>
      <c r="P30" s="82" t="s">
        <v>28</v>
      </c>
      <c r="Q30" s="82" t="str">
        <f t="shared" si="46"/>
        <v>浜松学芸高</v>
      </c>
      <c r="R30" s="82" t="str">
        <f t="shared" si="47"/>
        <v>②</v>
      </c>
      <c r="S30" s="83" t="s">
        <v>30</v>
      </c>
      <c r="T30" s="98">
        <f t="shared" si="38"/>
        <v>1063</v>
      </c>
      <c r="U30" s="81" t="str">
        <f t="shared" si="48"/>
        <v>山口　成</v>
      </c>
      <c r="V30" s="82" t="s">
        <v>29</v>
      </c>
      <c r="W30" s="82" t="str">
        <f t="shared" si="49"/>
        <v>静岡</v>
      </c>
      <c r="X30" s="82" t="s">
        <v>28</v>
      </c>
      <c r="Y30" s="82" t="str">
        <f t="shared" si="50"/>
        <v>浜松日体中</v>
      </c>
      <c r="Z30" s="82" t="str">
        <f t="shared" si="51"/>
        <v>①</v>
      </c>
      <c r="AA30" s="83" t="s">
        <v>30</v>
      </c>
      <c r="AB30" s="98">
        <f t="shared" si="39"/>
        <v>1064</v>
      </c>
      <c r="AC30" s="81" t="str">
        <f t="shared" si="31"/>
        <v>金岡　怜世</v>
      </c>
      <c r="AD30" s="82" t="s">
        <v>29</v>
      </c>
      <c r="AE30" s="82" t="str">
        <f t="shared" si="32"/>
        <v>静岡</v>
      </c>
      <c r="AF30" s="82" t="s">
        <v>28</v>
      </c>
      <c r="AG30" s="82" t="str">
        <f t="shared" si="33"/>
        <v>星陵高</v>
      </c>
      <c r="AH30" s="82" t="str">
        <f t="shared" si="34"/>
        <v>①</v>
      </c>
      <c r="AI30" s="83" t="s">
        <v>30</v>
      </c>
      <c r="AK30" s="88">
        <f t="shared" si="52"/>
        <v>0</v>
      </c>
      <c r="AL30" s="95">
        <f t="shared" si="53"/>
        <v>0</v>
      </c>
      <c r="AM30" s="95">
        <f t="shared" si="54"/>
        <v>0</v>
      </c>
      <c r="AN30" s="95">
        <f t="shared" si="55"/>
        <v>0</v>
      </c>
      <c r="AO30" s="95">
        <f t="shared" si="56"/>
        <v>0</v>
      </c>
      <c r="AP30" s="95">
        <f t="shared" si="57"/>
        <v>0</v>
      </c>
      <c r="AQ30" s="95">
        <f t="shared" si="58"/>
        <v>0</v>
      </c>
    </row>
    <row r="31" spans="2:43" ht="19.5" customHeight="1">
      <c r="B31" s="96">
        <v>7</v>
      </c>
      <c r="C31" s="97">
        <f t="shared" si="35"/>
        <v>0.34999999999999987</v>
      </c>
      <c r="D31" s="98">
        <f t="shared" si="36"/>
        <v>1071</v>
      </c>
      <c r="E31" s="81" t="str">
        <f t="shared" si="40"/>
        <v>船井　惇仁</v>
      </c>
      <c r="F31" s="82" t="s">
        <v>29</v>
      </c>
      <c r="G31" s="82" t="str">
        <f t="shared" si="41"/>
        <v>静岡</v>
      </c>
      <c r="H31" s="82" t="s">
        <v>28</v>
      </c>
      <c r="I31" s="82" t="str">
        <f t="shared" si="42"/>
        <v>浜松日体高</v>
      </c>
      <c r="J31" s="82" t="str">
        <f t="shared" si="43"/>
        <v>②</v>
      </c>
      <c r="K31" s="83" t="s">
        <v>30</v>
      </c>
      <c r="L31" s="98">
        <f t="shared" si="37"/>
        <v>1072</v>
      </c>
      <c r="M31" s="81" t="str">
        <f t="shared" si="44"/>
        <v>加藤　健人</v>
      </c>
      <c r="N31" s="82" t="s">
        <v>29</v>
      </c>
      <c r="O31" s="82" t="str">
        <f t="shared" si="45"/>
        <v>静岡</v>
      </c>
      <c r="P31" s="82" t="s">
        <v>28</v>
      </c>
      <c r="Q31" s="82" t="str">
        <f t="shared" si="46"/>
        <v>浜松学芸高</v>
      </c>
      <c r="R31" s="82" t="str">
        <f t="shared" si="47"/>
        <v>②</v>
      </c>
      <c r="S31" s="83" t="s">
        <v>30</v>
      </c>
      <c r="T31" s="98">
        <f t="shared" si="38"/>
        <v>1073</v>
      </c>
      <c r="U31" s="81" t="str">
        <f t="shared" si="48"/>
        <v>国本　礼央</v>
      </c>
      <c r="V31" s="82" t="s">
        <v>29</v>
      </c>
      <c r="W31" s="82" t="str">
        <f t="shared" si="49"/>
        <v>静岡</v>
      </c>
      <c r="X31" s="82" t="s">
        <v>28</v>
      </c>
      <c r="Y31" s="82" t="str">
        <f t="shared" si="50"/>
        <v>浜松日体中</v>
      </c>
      <c r="Z31" s="82" t="str">
        <f t="shared" si="51"/>
        <v>①</v>
      </c>
      <c r="AA31" s="83" t="s">
        <v>30</v>
      </c>
      <c r="AB31" s="98">
        <f t="shared" si="39"/>
        <v>1074</v>
      </c>
      <c r="AC31" s="81" t="str">
        <f t="shared" si="31"/>
        <v>渡辺　詠斗</v>
      </c>
      <c r="AD31" s="82" t="s">
        <v>29</v>
      </c>
      <c r="AE31" s="82" t="str">
        <f t="shared" si="32"/>
        <v>静岡</v>
      </c>
      <c r="AF31" s="82" t="s">
        <v>28</v>
      </c>
      <c r="AG31" s="82" t="str">
        <f t="shared" si="33"/>
        <v>浜松商業高</v>
      </c>
      <c r="AH31" s="82" t="str">
        <f t="shared" si="34"/>
        <v>①</v>
      </c>
      <c r="AI31" s="83" t="s">
        <v>30</v>
      </c>
      <c r="AK31" s="88">
        <f t="shared" si="52"/>
        <v>0</v>
      </c>
      <c r="AL31" s="95">
        <f t="shared" si="53"/>
        <v>0</v>
      </c>
      <c r="AM31" s="95">
        <f t="shared" si="54"/>
        <v>0</v>
      </c>
      <c r="AN31" s="95">
        <f t="shared" si="55"/>
        <v>0</v>
      </c>
      <c r="AO31" s="95">
        <f t="shared" si="56"/>
        <v>0</v>
      </c>
      <c r="AP31" s="95">
        <f t="shared" si="57"/>
        <v>0</v>
      </c>
      <c r="AQ31" s="95">
        <f t="shared" si="58"/>
        <v>0</v>
      </c>
    </row>
    <row r="32" spans="2:43" ht="19.5" customHeight="1">
      <c r="B32" s="96">
        <v>8</v>
      </c>
      <c r="C32" s="97">
        <f t="shared" si="35"/>
        <v>0.35624999999999984</v>
      </c>
      <c r="D32" s="98">
        <f t="shared" si="36"/>
        <v>1081</v>
      </c>
      <c r="E32" s="81" t="str">
        <f t="shared" si="40"/>
        <v>市川　滉太</v>
      </c>
      <c r="F32" s="82" t="s">
        <v>29</v>
      </c>
      <c r="G32" s="82" t="str">
        <f t="shared" si="41"/>
        <v>静岡</v>
      </c>
      <c r="H32" s="82" t="s">
        <v>28</v>
      </c>
      <c r="I32" s="82" t="str">
        <f t="shared" si="42"/>
        <v>浜松日体高</v>
      </c>
      <c r="J32" s="82" t="str">
        <f t="shared" si="43"/>
        <v>②</v>
      </c>
      <c r="K32" s="83" t="s">
        <v>30</v>
      </c>
      <c r="L32" s="98">
        <f t="shared" si="37"/>
        <v>1082</v>
      </c>
      <c r="M32" s="81" t="str">
        <f t="shared" si="44"/>
        <v>望月　仁</v>
      </c>
      <c r="N32" s="82" t="s">
        <v>29</v>
      </c>
      <c r="O32" s="82" t="str">
        <f t="shared" si="45"/>
        <v>静岡</v>
      </c>
      <c r="P32" s="82" t="s">
        <v>28</v>
      </c>
      <c r="Q32" s="82" t="str">
        <f t="shared" si="46"/>
        <v>浜松学芸高</v>
      </c>
      <c r="R32" s="82" t="str">
        <f t="shared" si="47"/>
        <v>②</v>
      </c>
      <c r="S32" s="83" t="s">
        <v>30</v>
      </c>
      <c r="T32" s="98">
        <f t="shared" si="38"/>
        <v>1083</v>
      </c>
      <c r="U32" s="81" t="str">
        <f t="shared" si="48"/>
        <v>中里　笙</v>
      </c>
      <c r="V32" s="82" t="s">
        <v>29</v>
      </c>
      <c r="W32" s="82" t="str">
        <f t="shared" si="49"/>
        <v>静岡</v>
      </c>
      <c r="X32" s="82" t="s">
        <v>28</v>
      </c>
      <c r="Y32" s="82" t="str">
        <f t="shared" si="50"/>
        <v>日大三島中</v>
      </c>
      <c r="Z32" s="82" t="str">
        <f t="shared" si="51"/>
        <v>②</v>
      </c>
      <c r="AA32" s="83" t="s">
        <v>30</v>
      </c>
      <c r="AB32" s="98">
        <f t="shared" si="39"/>
        <v>1084</v>
      </c>
      <c r="AC32" s="81" t="str">
        <f t="shared" si="31"/>
        <v>山田　遥人</v>
      </c>
      <c r="AD32" s="82" t="s">
        <v>29</v>
      </c>
      <c r="AE32" s="82" t="str">
        <f t="shared" si="32"/>
        <v>静岡</v>
      </c>
      <c r="AF32" s="82" t="s">
        <v>28</v>
      </c>
      <c r="AG32" s="82" t="str">
        <f t="shared" si="33"/>
        <v>下田高</v>
      </c>
      <c r="AH32" s="82" t="str">
        <f t="shared" si="34"/>
        <v>②</v>
      </c>
      <c r="AI32" s="83" t="s">
        <v>30</v>
      </c>
      <c r="AK32" s="88">
        <f t="shared" si="52"/>
        <v>0</v>
      </c>
      <c r="AL32" s="95">
        <f t="shared" si="53"/>
        <v>0</v>
      </c>
      <c r="AM32" s="95">
        <f t="shared" si="54"/>
        <v>0</v>
      </c>
      <c r="AN32" s="95">
        <f t="shared" si="55"/>
        <v>0</v>
      </c>
      <c r="AO32" s="95">
        <f t="shared" si="56"/>
        <v>0</v>
      </c>
      <c r="AP32" s="95">
        <f t="shared" si="57"/>
        <v>0</v>
      </c>
      <c r="AQ32" s="95">
        <f t="shared" si="58"/>
        <v>0</v>
      </c>
    </row>
    <row r="33" spans="2:43" ht="19.5" customHeight="1">
      <c r="B33" s="96">
        <v>9</v>
      </c>
      <c r="C33" s="97">
        <f t="shared" si="35"/>
        <v>0.3624999999999998</v>
      </c>
      <c r="D33" s="98">
        <f t="shared" si="36"/>
        <v>1091</v>
      </c>
      <c r="E33" s="81" t="str">
        <f t="shared" si="40"/>
        <v>鈴木　海斗</v>
      </c>
      <c r="F33" s="82" t="s">
        <v>29</v>
      </c>
      <c r="G33" s="82" t="str">
        <f t="shared" si="41"/>
        <v>静岡</v>
      </c>
      <c r="H33" s="82" t="s">
        <v>28</v>
      </c>
      <c r="I33" s="82" t="str">
        <f t="shared" si="42"/>
        <v>浜松日体中</v>
      </c>
      <c r="J33" s="82" t="str">
        <f t="shared" si="43"/>
        <v>②</v>
      </c>
      <c r="K33" s="83" t="s">
        <v>30</v>
      </c>
      <c r="L33" s="98">
        <f t="shared" si="37"/>
        <v>1092</v>
      </c>
      <c r="M33" s="81" t="str">
        <f t="shared" si="44"/>
        <v>佐藤　汰勇</v>
      </c>
      <c r="N33" s="82" t="s">
        <v>29</v>
      </c>
      <c r="O33" s="82" t="str">
        <f t="shared" si="45"/>
        <v>静岡</v>
      </c>
      <c r="P33" s="82" t="s">
        <v>28</v>
      </c>
      <c r="Q33" s="82" t="str">
        <f t="shared" si="46"/>
        <v>浜松学芸中</v>
      </c>
      <c r="R33" s="82" t="str">
        <f t="shared" si="47"/>
        <v>③</v>
      </c>
      <c r="S33" s="83" t="s">
        <v>30</v>
      </c>
      <c r="T33" s="98">
        <f t="shared" si="38"/>
        <v>1093</v>
      </c>
      <c r="U33" s="81" t="str">
        <f t="shared" si="48"/>
        <v>三宅　魁</v>
      </c>
      <c r="V33" s="82" t="s">
        <v>29</v>
      </c>
      <c r="W33" s="82" t="str">
        <f t="shared" si="49"/>
        <v>静岡</v>
      </c>
      <c r="X33" s="82" t="s">
        <v>28</v>
      </c>
      <c r="Y33" s="82" t="str">
        <f t="shared" si="50"/>
        <v>日大三島高</v>
      </c>
      <c r="Z33" s="82" t="str">
        <f t="shared" si="51"/>
        <v>①</v>
      </c>
      <c r="AA33" s="83" t="s">
        <v>30</v>
      </c>
      <c r="AB33" s="98">
        <f t="shared" si="39"/>
        <v>1094</v>
      </c>
      <c r="AC33" s="81" t="str">
        <f t="shared" si="31"/>
        <v>久保田　真拓</v>
      </c>
      <c r="AD33" s="82" t="s">
        <v>29</v>
      </c>
      <c r="AE33" s="82" t="str">
        <f t="shared" si="32"/>
        <v>静岡</v>
      </c>
      <c r="AF33" s="82" t="s">
        <v>28</v>
      </c>
      <c r="AG33" s="82" t="str">
        <f t="shared" si="33"/>
        <v>下田高</v>
      </c>
      <c r="AH33" s="82" t="str">
        <f t="shared" si="34"/>
        <v>②</v>
      </c>
      <c r="AI33" s="83" t="s">
        <v>30</v>
      </c>
      <c r="AK33" s="88">
        <f t="shared" si="52"/>
        <v>0</v>
      </c>
      <c r="AL33" s="95">
        <f t="shared" si="53"/>
        <v>0</v>
      </c>
      <c r="AM33" s="95">
        <f t="shared" si="54"/>
        <v>0</v>
      </c>
      <c r="AN33" s="95">
        <f t="shared" si="55"/>
        <v>0</v>
      </c>
      <c r="AO33" s="95">
        <f t="shared" si="56"/>
        <v>0</v>
      </c>
      <c r="AP33" s="95">
        <f t="shared" si="57"/>
        <v>0</v>
      </c>
      <c r="AQ33" s="95">
        <f t="shared" si="58"/>
        <v>0</v>
      </c>
    </row>
    <row r="34" spans="2:43" ht="19.5" customHeight="1">
      <c r="B34" s="96">
        <v>10</v>
      </c>
      <c r="C34" s="97">
        <f t="shared" si="35"/>
        <v>0.3687499999999998</v>
      </c>
      <c r="D34" s="98">
        <f t="shared" si="36"/>
        <v>1101</v>
      </c>
      <c r="E34" s="81" t="str">
        <f t="shared" si="40"/>
        <v>水野　柊人</v>
      </c>
      <c r="F34" s="82" t="s">
        <v>29</v>
      </c>
      <c r="G34" s="82" t="str">
        <f t="shared" si="41"/>
        <v>静岡</v>
      </c>
      <c r="H34" s="82" t="s">
        <v>28</v>
      </c>
      <c r="I34" s="82" t="str">
        <f t="shared" si="42"/>
        <v>浜松日体中</v>
      </c>
      <c r="J34" s="82" t="str">
        <f t="shared" si="43"/>
        <v>①</v>
      </c>
      <c r="K34" s="83" t="s">
        <v>30</v>
      </c>
      <c r="L34" s="98">
        <f t="shared" si="37"/>
        <v>1102</v>
      </c>
      <c r="M34" s="81" t="str">
        <f t="shared" si="44"/>
        <v>諏訪部　匠</v>
      </c>
      <c r="N34" s="82" t="s">
        <v>29</v>
      </c>
      <c r="O34" s="82" t="str">
        <f t="shared" si="45"/>
        <v>静岡</v>
      </c>
      <c r="P34" s="82" t="s">
        <v>28</v>
      </c>
      <c r="Q34" s="82" t="str">
        <f t="shared" si="46"/>
        <v>星陵高</v>
      </c>
      <c r="R34" s="82" t="str">
        <f t="shared" si="47"/>
        <v>①</v>
      </c>
      <c r="S34" s="83" t="s">
        <v>30</v>
      </c>
      <c r="T34" s="98">
        <f t="shared" si="38"/>
        <v>1103</v>
      </c>
      <c r="U34" s="81" t="str">
        <f t="shared" si="48"/>
        <v>矢嶋　寛大</v>
      </c>
      <c r="V34" s="82" t="s">
        <v>29</v>
      </c>
      <c r="W34" s="82" t="str">
        <f t="shared" si="49"/>
        <v>静岡</v>
      </c>
      <c r="X34" s="82" t="s">
        <v>28</v>
      </c>
      <c r="Y34" s="82" t="str">
        <f t="shared" si="50"/>
        <v>日大三島高</v>
      </c>
      <c r="Z34" s="82" t="str">
        <f t="shared" si="51"/>
        <v>①</v>
      </c>
      <c r="AA34" s="83" t="s">
        <v>30</v>
      </c>
      <c r="AB34" s="98">
        <f t="shared" si="39"/>
        <v>1104</v>
      </c>
      <c r="AC34" s="81">
        <f t="shared" si="31"/>
        <v>0</v>
      </c>
      <c r="AD34" s="82" t="s">
        <v>29</v>
      </c>
      <c r="AE34" s="82" t="str">
        <f t="shared" si="32"/>
        <v>静岡</v>
      </c>
      <c r="AF34" s="82" t="s">
        <v>28</v>
      </c>
      <c r="AG34" s="82">
        <f t="shared" si="33"/>
        <v>0</v>
      </c>
      <c r="AH34" s="82">
        <f t="shared" si="34"/>
        <v>0</v>
      </c>
      <c r="AI34" s="83" t="s">
        <v>30</v>
      </c>
      <c r="AK34" s="88">
        <f t="shared" si="52"/>
        <v>0</v>
      </c>
      <c r="AL34" s="95">
        <f t="shared" si="53"/>
        <v>0</v>
      </c>
      <c r="AM34" s="95">
        <f t="shared" si="54"/>
        <v>0</v>
      </c>
      <c r="AN34" s="95">
        <f t="shared" si="55"/>
        <v>0</v>
      </c>
      <c r="AO34" s="95">
        <f t="shared" si="56"/>
        <v>0</v>
      </c>
      <c r="AP34" s="95">
        <f t="shared" si="57"/>
        <v>0</v>
      </c>
      <c r="AQ34" s="95">
        <f t="shared" si="58"/>
        <v>0</v>
      </c>
    </row>
    <row r="35" spans="2:43" ht="19.5" customHeight="1">
      <c r="B35" s="96">
        <v>11</v>
      </c>
      <c r="C35" s="97">
        <f t="shared" si="35"/>
        <v>0.3749999999999998</v>
      </c>
      <c r="D35" s="98">
        <f t="shared" si="36"/>
        <v>1111</v>
      </c>
      <c r="E35" s="81" t="str">
        <f t="shared" si="40"/>
        <v>池川　獅童</v>
      </c>
      <c r="F35" s="82" t="s">
        <v>29</v>
      </c>
      <c r="G35" s="82" t="str">
        <f t="shared" si="41"/>
        <v>静岡</v>
      </c>
      <c r="H35" s="82" t="s">
        <v>28</v>
      </c>
      <c r="I35" s="82" t="str">
        <f t="shared" si="42"/>
        <v>浜松日体中</v>
      </c>
      <c r="J35" s="82" t="str">
        <f t="shared" si="43"/>
        <v>②</v>
      </c>
      <c r="K35" s="83" t="s">
        <v>30</v>
      </c>
      <c r="L35" s="98">
        <f t="shared" si="37"/>
        <v>1112</v>
      </c>
      <c r="M35" s="81" t="str">
        <f t="shared" si="44"/>
        <v>遠藤　椋月</v>
      </c>
      <c r="N35" s="82" t="s">
        <v>29</v>
      </c>
      <c r="O35" s="82" t="str">
        <f t="shared" si="45"/>
        <v>静岡</v>
      </c>
      <c r="P35" s="82" t="s">
        <v>28</v>
      </c>
      <c r="Q35" s="82" t="str">
        <f t="shared" si="46"/>
        <v>星陵高</v>
      </c>
      <c r="R35" s="82" t="str">
        <f t="shared" si="47"/>
        <v>①</v>
      </c>
      <c r="S35" s="83" t="s">
        <v>30</v>
      </c>
      <c r="T35" s="98">
        <f t="shared" si="38"/>
        <v>1113</v>
      </c>
      <c r="U35" s="81" t="str">
        <f t="shared" si="48"/>
        <v>川口　暁都</v>
      </c>
      <c r="V35" s="82" t="s">
        <v>29</v>
      </c>
      <c r="W35" s="82" t="str">
        <f t="shared" si="49"/>
        <v>静岡</v>
      </c>
      <c r="X35" s="82" t="s">
        <v>28</v>
      </c>
      <c r="Y35" s="82" t="str">
        <f t="shared" si="50"/>
        <v>日大三島高</v>
      </c>
      <c r="Z35" s="82" t="str">
        <f t="shared" si="51"/>
        <v>①</v>
      </c>
      <c r="AA35" s="83" t="s">
        <v>30</v>
      </c>
      <c r="AB35" s="98">
        <f t="shared" si="39"/>
        <v>1114</v>
      </c>
      <c r="AC35" s="81">
        <f t="shared" si="31"/>
        <v>0</v>
      </c>
      <c r="AD35" s="82" t="s">
        <v>29</v>
      </c>
      <c r="AE35" s="82" t="str">
        <f t="shared" si="32"/>
        <v>静岡</v>
      </c>
      <c r="AF35" s="82" t="s">
        <v>28</v>
      </c>
      <c r="AG35" s="82">
        <f t="shared" si="33"/>
        <v>0</v>
      </c>
      <c r="AH35" s="82">
        <f t="shared" si="34"/>
        <v>0</v>
      </c>
      <c r="AI35" s="83" t="s">
        <v>30</v>
      </c>
      <c r="AK35" s="88">
        <f t="shared" si="52"/>
        <v>0</v>
      </c>
      <c r="AL35" s="95">
        <f t="shared" si="53"/>
        <v>0</v>
      </c>
      <c r="AM35" s="95">
        <f t="shared" si="54"/>
        <v>0</v>
      </c>
      <c r="AN35" s="95">
        <f t="shared" si="55"/>
        <v>0</v>
      </c>
      <c r="AO35" s="95">
        <f t="shared" si="56"/>
        <v>0</v>
      </c>
      <c r="AP35" s="95">
        <f t="shared" si="57"/>
        <v>0</v>
      </c>
      <c r="AQ35" s="95">
        <f t="shared" si="58"/>
        <v>0</v>
      </c>
    </row>
    <row r="36" spans="2:43" ht="19.5" customHeight="1">
      <c r="B36" s="96">
        <v>12</v>
      </c>
      <c r="C36" s="97">
        <f t="shared" si="35"/>
        <v>0.38124999999999976</v>
      </c>
      <c r="D36" s="98">
        <f t="shared" si="36"/>
        <v>1121</v>
      </c>
      <c r="E36" s="81" t="str">
        <f t="shared" si="40"/>
        <v>池間　佑太</v>
      </c>
      <c r="F36" s="82" t="s">
        <v>29</v>
      </c>
      <c r="G36" s="82" t="str">
        <f t="shared" si="41"/>
        <v>静岡</v>
      </c>
      <c r="H36" s="82" t="s">
        <v>28</v>
      </c>
      <c r="I36" s="82" t="str">
        <f t="shared" si="42"/>
        <v>浜松日体中</v>
      </c>
      <c r="J36" s="82" t="str">
        <f t="shared" si="43"/>
        <v>②</v>
      </c>
      <c r="K36" s="83" t="s">
        <v>30</v>
      </c>
      <c r="L36" s="98">
        <f t="shared" si="37"/>
        <v>1122</v>
      </c>
      <c r="M36" s="81" t="str">
        <f t="shared" si="44"/>
        <v>渡邉　壮晃</v>
      </c>
      <c r="N36" s="82" t="s">
        <v>29</v>
      </c>
      <c r="O36" s="82" t="str">
        <f t="shared" si="45"/>
        <v>静岡</v>
      </c>
      <c r="P36" s="82" t="s">
        <v>28</v>
      </c>
      <c r="Q36" s="82" t="str">
        <f t="shared" si="46"/>
        <v>星陵高</v>
      </c>
      <c r="R36" s="82" t="str">
        <f t="shared" si="47"/>
        <v>②</v>
      </c>
      <c r="S36" s="83" t="s">
        <v>30</v>
      </c>
      <c r="T36" s="98">
        <f t="shared" si="38"/>
        <v>1123</v>
      </c>
      <c r="U36" s="81" t="str">
        <f t="shared" si="48"/>
        <v>大山　友輔</v>
      </c>
      <c r="V36" s="82" t="s">
        <v>29</v>
      </c>
      <c r="W36" s="82" t="str">
        <f t="shared" si="49"/>
        <v>静岡</v>
      </c>
      <c r="X36" s="82" t="s">
        <v>28</v>
      </c>
      <c r="Y36" s="82" t="str">
        <f t="shared" si="50"/>
        <v>下田高</v>
      </c>
      <c r="Z36" s="82" t="str">
        <f t="shared" si="51"/>
        <v>②</v>
      </c>
      <c r="AA36" s="83" t="s">
        <v>30</v>
      </c>
      <c r="AB36" s="98">
        <f t="shared" si="39"/>
        <v>1124</v>
      </c>
      <c r="AC36" s="81">
        <f t="shared" si="31"/>
        <v>0</v>
      </c>
      <c r="AD36" s="82" t="s">
        <v>29</v>
      </c>
      <c r="AE36" s="82" t="str">
        <f t="shared" si="32"/>
        <v>静岡</v>
      </c>
      <c r="AF36" s="82" t="s">
        <v>28</v>
      </c>
      <c r="AG36" s="82">
        <f t="shared" si="33"/>
        <v>0</v>
      </c>
      <c r="AH36" s="82">
        <f t="shared" si="34"/>
        <v>0</v>
      </c>
      <c r="AI36" s="83" t="s">
        <v>30</v>
      </c>
      <c r="AK36" s="88">
        <f t="shared" si="52"/>
        <v>0</v>
      </c>
      <c r="AL36" s="95">
        <f t="shared" si="53"/>
        <v>0</v>
      </c>
      <c r="AM36" s="95">
        <f t="shared" si="54"/>
        <v>0</v>
      </c>
      <c r="AN36" s="95">
        <f t="shared" si="55"/>
        <v>0</v>
      </c>
      <c r="AO36" s="95">
        <f t="shared" si="56"/>
        <v>0</v>
      </c>
      <c r="AP36" s="95">
        <f t="shared" si="57"/>
        <v>0</v>
      </c>
      <c r="AQ36" s="95">
        <f t="shared" si="58"/>
        <v>0</v>
      </c>
    </row>
    <row r="37" spans="2:43" ht="19.5" customHeight="1">
      <c r="B37" s="96">
        <v>13</v>
      </c>
      <c r="C37" s="97">
        <f t="shared" si="35"/>
        <v>0.38749999999999973</v>
      </c>
      <c r="D37" s="98">
        <f t="shared" si="36"/>
        <v>1131</v>
      </c>
      <c r="E37" s="81">
        <f t="shared" si="40"/>
        <v>0</v>
      </c>
      <c r="F37" s="82" t="s">
        <v>29</v>
      </c>
      <c r="G37" s="82" t="str">
        <f t="shared" si="41"/>
        <v>静岡</v>
      </c>
      <c r="H37" s="82" t="s">
        <v>28</v>
      </c>
      <c r="I37" s="82">
        <f t="shared" si="42"/>
        <v>0</v>
      </c>
      <c r="J37" s="82">
        <f t="shared" si="43"/>
        <v>0</v>
      </c>
      <c r="K37" s="83" t="s">
        <v>30</v>
      </c>
      <c r="L37" s="98">
        <f t="shared" si="37"/>
        <v>1132</v>
      </c>
      <c r="M37" s="81">
        <f t="shared" si="44"/>
        <v>0</v>
      </c>
      <c r="N37" s="82" t="s">
        <v>29</v>
      </c>
      <c r="O37" s="82" t="str">
        <f t="shared" si="45"/>
        <v>静岡</v>
      </c>
      <c r="P37" s="82" t="s">
        <v>28</v>
      </c>
      <c r="Q37" s="82">
        <f t="shared" si="46"/>
        <v>0</v>
      </c>
      <c r="R37" s="82">
        <f t="shared" si="47"/>
        <v>0</v>
      </c>
      <c r="S37" s="83" t="s">
        <v>30</v>
      </c>
      <c r="T37" s="98">
        <f t="shared" si="38"/>
        <v>1133</v>
      </c>
      <c r="U37" s="81">
        <f t="shared" si="48"/>
        <v>0</v>
      </c>
      <c r="V37" s="82" t="s">
        <v>29</v>
      </c>
      <c r="W37" s="82" t="str">
        <f t="shared" si="49"/>
        <v>静岡</v>
      </c>
      <c r="X37" s="82" t="s">
        <v>28</v>
      </c>
      <c r="Y37" s="82">
        <f t="shared" si="50"/>
        <v>0</v>
      </c>
      <c r="Z37" s="82">
        <f t="shared" si="51"/>
        <v>0</v>
      </c>
      <c r="AA37" s="83" t="s">
        <v>30</v>
      </c>
      <c r="AB37" s="98">
        <f t="shared" si="39"/>
        <v>1134</v>
      </c>
      <c r="AC37" s="81">
        <f t="shared" si="31"/>
        <v>0</v>
      </c>
      <c r="AD37" s="82" t="s">
        <v>29</v>
      </c>
      <c r="AE37" s="82" t="str">
        <f t="shared" si="32"/>
        <v>静岡</v>
      </c>
      <c r="AF37" s="82" t="s">
        <v>28</v>
      </c>
      <c r="AG37" s="82">
        <f t="shared" si="33"/>
        <v>0</v>
      </c>
      <c r="AH37" s="82">
        <f t="shared" si="34"/>
        <v>0</v>
      </c>
      <c r="AI37" s="83" t="s">
        <v>30</v>
      </c>
      <c r="AK37" s="88">
        <f t="shared" si="52"/>
        <v>6</v>
      </c>
      <c r="AL37" s="95">
        <f t="shared" si="53"/>
        <v>1</v>
      </c>
      <c r="AM37" s="95">
        <f t="shared" si="54"/>
        <v>1</v>
      </c>
      <c r="AN37" s="95">
        <f t="shared" si="55"/>
        <v>1</v>
      </c>
      <c r="AO37" s="95">
        <f t="shared" si="56"/>
        <v>1</v>
      </c>
      <c r="AP37" s="95">
        <f t="shared" si="57"/>
        <v>1</v>
      </c>
      <c r="AQ37" s="95">
        <f t="shared" si="58"/>
        <v>1</v>
      </c>
    </row>
    <row r="38" spans="2:43" ht="13.5" customHeight="1" hidden="1">
      <c r="B38" s="96">
        <v>14</v>
      </c>
      <c r="C38" s="97">
        <f t="shared" si="35"/>
        <v>0.3937499999999997</v>
      </c>
      <c r="D38" s="98">
        <f t="shared" si="36"/>
        <v>1141</v>
      </c>
      <c r="E38" s="81">
        <f t="shared" si="40"/>
        <v>0</v>
      </c>
      <c r="F38" s="82" t="s">
        <v>29</v>
      </c>
      <c r="G38" s="82">
        <f t="shared" si="41"/>
        <v>0</v>
      </c>
      <c r="H38" s="82" t="s">
        <v>28</v>
      </c>
      <c r="I38" s="82">
        <f t="shared" si="42"/>
        <v>0</v>
      </c>
      <c r="J38" s="82">
        <f t="shared" si="43"/>
        <v>0</v>
      </c>
      <c r="K38" s="83" t="s">
        <v>30</v>
      </c>
      <c r="L38" s="98">
        <f t="shared" si="37"/>
        <v>1142</v>
      </c>
      <c r="M38" s="81">
        <f t="shared" si="44"/>
        <v>0</v>
      </c>
      <c r="N38" s="82" t="s">
        <v>29</v>
      </c>
      <c r="O38" s="82">
        <f t="shared" si="45"/>
        <v>0</v>
      </c>
      <c r="P38" s="82" t="s">
        <v>28</v>
      </c>
      <c r="Q38" s="82">
        <f t="shared" si="46"/>
        <v>0</v>
      </c>
      <c r="R38" s="82">
        <f t="shared" si="47"/>
        <v>0</v>
      </c>
      <c r="S38" s="83" t="s">
        <v>30</v>
      </c>
      <c r="T38" s="98">
        <f t="shared" si="38"/>
        <v>1143</v>
      </c>
      <c r="U38" s="81">
        <f t="shared" si="48"/>
        <v>0</v>
      </c>
      <c r="V38" s="82" t="s">
        <v>29</v>
      </c>
      <c r="W38" s="82">
        <f t="shared" si="49"/>
        <v>0</v>
      </c>
      <c r="X38" s="82" t="s">
        <v>28</v>
      </c>
      <c r="Y38" s="82">
        <f t="shared" si="50"/>
        <v>0</v>
      </c>
      <c r="Z38" s="82">
        <f t="shared" si="51"/>
        <v>0</v>
      </c>
      <c r="AA38" s="83" t="s">
        <v>30</v>
      </c>
      <c r="AB38" s="98">
        <f t="shared" si="39"/>
        <v>1144</v>
      </c>
      <c r="AC38" s="81" t="e">
        <f t="shared" si="31"/>
        <v>#N/A</v>
      </c>
      <c r="AD38" s="82" t="s">
        <v>29</v>
      </c>
      <c r="AE38" s="82" t="e">
        <f t="shared" si="32"/>
        <v>#N/A</v>
      </c>
      <c r="AF38" s="82" t="s">
        <v>28</v>
      </c>
      <c r="AG38" s="82" t="e">
        <f t="shared" si="33"/>
        <v>#N/A</v>
      </c>
      <c r="AH38" s="82" t="e">
        <f t="shared" si="34"/>
        <v>#N/A</v>
      </c>
      <c r="AI38" s="83" t="s">
        <v>30</v>
      </c>
      <c r="AK38" s="88" t="e">
        <f t="shared" si="52"/>
        <v>#N/A</v>
      </c>
      <c r="AL38" s="95">
        <f t="shared" si="53"/>
        <v>1</v>
      </c>
      <c r="AM38" s="95">
        <f t="shared" si="54"/>
        <v>1</v>
      </c>
      <c r="AN38" s="95" t="e">
        <f t="shared" si="55"/>
        <v>#N/A</v>
      </c>
      <c r="AO38" s="95">
        <f t="shared" si="56"/>
        <v>1</v>
      </c>
      <c r="AP38" s="95" t="e">
        <f t="shared" si="57"/>
        <v>#N/A</v>
      </c>
      <c r="AQ38" s="95" t="e">
        <f t="shared" si="58"/>
        <v>#N/A</v>
      </c>
    </row>
    <row r="39" spans="2:43" ht="13.5" customHeight="1" hidden="1">
      <c r="B39" s="96">
        <v>15</v>
      </c>
      <c r="C39" s="97">
        <f t="shared" si="35"/>
        <v>0.3999999999999997</v>
      </c>
      <c r="D39" s="98">
        <f t="shared" si="36"/>
        <v>1151</v>
      </c>
      <c r="E39" s="81" t="e">
        <f t="shared" si="40"/>
        <v>#N/A</v>
      </c>
      <c r="F39" s="82" t="s">
        <v>29</v>
      </c>
      <c r="G39" s="82" t="e">
        <f t="shared" si="41"/>
        <v>#N/A</v>
      </c>
      <c r="H39" s="82" t="s">
        <v>28</v>
      </c>
      <c r="I39" s="82" t="e">
        <f t="shared" si="42"/>
        <v>#N/A</v>
      </c>
      <c r="J39" s="82" t="e">
        <f t="shared" si="43"/>
        <v>#N/A</v>
      </c>
      <c r="K39" s="83" t="s">
        <v>30</v>
      </c>
      <c r="L39" s="98">
        <f t="shared" si="37"/>
        <v>1152</v>
      </c>
      <c r="M39" s="81" t="e">
        <f t="shared" si="44"/>
        <v>#N/A</v>
      </c>
      <c r="N39" s="82" t="s">
        <v>29</v>
      </c>
      <c r="O39" s="82" t="e">
        <f t="shared" si="45"/>
        <v>#N/A</v>
      </c>
      <c r="P39" s="82" t="s">
        <v>28</v>
      </c>
      <c r="Q39" s="82" t="e">
        <f t="shared" si="46"/>
        <v>#N/A</v>
      </c>
      <c r="R39" s="82" t="e">
        <f t="shared" si="47"/>
        <v>#N/A</v>
      </c>
      <c r="S39" s="83" t="s">
        <v>30</v>
      </c>
      <c r="T39" s="98">
        <f t="shared" si="38"/>
        <v>1153</v>
      </c>
      <c r="U39" s="81" t="e">
        <f t="shared" si="48"/>
        <v>#N/A</v>
      </c>
      <c r="V39" s="82" t="s">
        <v>29</v>
      </c>
      <c r="W39" s="82" t="e">
        <f t="shared" si="49"/>
        <v>#N/A</v>
      </c>
      <c r="X39" s="82" t="s">
        <v>28</v>
      </c>
      <c r="Y39" s="82" t="e">
        <f t="shared" si="50"/>
        <v>#N/A</v>
      </c>
      <c r="Z39" s="82" t="e">
        <f t="shared" si="51"/>
        <v>#N/A</v>
      </c>
      <c r="AA39" s="83" t="s">
        <v>30</v>
      </c>
      <c r="AB39" s="98">
        <f t="shared" si="39"/>
        <v>1154</v>
      </c>
      <c r="AC39" s="81" t="e">
        <f t="shared" si="31"/>
        <v>#N/A</v>
      </c>
      <c r="AD39" s="82" t="s">
        <v>29</v>
      </c>
      <c r="AE39" s="82" t="e">
        <f t="shared" si="32"/>
        <v>#N/A</v>
      </c>
      <c r="AF39" s="82" t="s">
        <v>28</v>
      </c>
      <c r="AG39" s="82" t="e">
        <f t="shared" si="33"/>
        <v>#N/A</v>
      </c>
      <c r="AH39" s="82" t="e">
        <f t="shared" si="34"/>
        <v>#N/A</v>
      </c>
      <c r="AI39" s="83" t="s">
        <v>30</v>
      </c>
      <c r="AK39" s="88" t="e">
        <f t="shared" si="52"/>
        <v>#N/A</v>
      </c>
      <c r="AL39" s="95" t="e">
        <f t="shared" si="53"/>
        <v>#N/A</v>
      </c>
      <c r="AM39" s="95" t="e">
        <f t="shared" si="54"/>
        <v>#N/A</v>
      </c>
      <c r="AN39" s="95" t="e">
        <f t="shared" si="55"/>
        <v>#N/A</v>
      </c>
      <c r="AO39" s="95" t="e">
        <f t="shared" si="56"/>
        <v>#N/A</v>
      </c>
      <c r="AP39" s="95" t="e">
        <f t="shared" si="57"/>
        <v>#N/A</v>
      </c>
      <c r="AQ39" s="95" t="e">
        <f t="shared" si="58"/>
        <v>#N/A</v>
      </c>
    </row>
    <row r="40" spans="2:43" ht="13.5" customHeight="1" hidden="1">
      <c r="B40" s="96">
        <v>16</v>
      </c>
      <c r="C40" s="97">
        <f t="shared" si="35"/>
        <v>0.40624999999999967</v>
      </c>
      <c r="D40" s="98">
        <f t="shared" si="36"/>
        <v>1161</v>
      </c>
      <c r="E40" s="81" t="e">
        <f t="shared" si="40"/>
        <v>#N/A</v>
      </c>
      <c r="F40" s="82" t="s">
        <v>29</v>
      </c>
      <c r="G40" s="82" t="e">
        <f t="shared" si="41"/>
        <v>#N/A</v>
      </c>
      <c r="H40" s="82" t="s">
        <v>28</v>
      </c>
      <c r="I40" s="82" t="e">
        <f t="shared" si="42"/>
        <v>#N/A</v>
      </c>
      <c r="J40" s="82" t="e">
        <f t="shared" si="43"/>
        <v>#N/A</v>
      </c>
      <c r="K40" s="83" t="s">
        <v>30</v>
      </c>
      <c r="L40" s="98">
        <f t="shared" si="37"/>
        <v>1162</v>
      </c>
      <c r="M40" s="81" t="e">
        <f t="shared" si="44"/>
        <v>#N/A</v>
      </c>
      <c r="N40" s="82" t="s">
        <v>29</v>
      </c>
      <c r="O40" s="82" t="e">
        <f t="shared" si="45"/>
        <v>#N/A</v>
      </c>
      <c r="P40" s="82" t="s">
        <v>28</v>
      </c>
      <c r="Q40" s="82" t="e">
        <f t="shared" si="46"/>
        <v>#N/A</v>
      </c>
      <c r="R40" s="82" t="e">
        <f t="shared" si="47"/>
        <v>#N/A</v>
      </c>
      <c r="S40" s="83" t="s">
        <v>30</v>
      </c>
      <c r="T40" s="98">
        <f t="shared" si="38"/>
        <v>1163</v>
      </c>
      <c r="U40" s="81" t="e">
        <f t="shared" si="48"/>
        <v>#N/A</v>
      </c>
      <c r="V40" s="82" t="s">
        <v>29</v>
      </c>
      <c r="W40" s="82" t="e">
        <f t="shared" si="49"/>
        <v>#N/A</v>
      </c>
      <c r="X40" s="82" t="s">
        <v>28</v>
      </c>
      <c r="Y40" s="82" t="e">
        <f t="shared" si="50"/>
        <v>#N/A</v>
      </c>
      <c r="Z40" s="82" t="e">
        <f t="shared" si="51"/>
        <v>#N/A</v>
      </c>
      <c r="AA40" s="83" t="s">
        <v>30</v>
      </c>
      <c r="AB40" s="98">
        <f t="shared" si="39"/>
        <v>1164</v>
      </c>
      <c r="AC40" s="81" t="e">
        <f t="shared" si="31"/>
        <v>#N/A</v>
      </c>
      <c r="AD40" s="82" t="s">
        <v>29</v>
      </c>
      <c r="AE40" s="82" t="e">
        <f t="shared" si="32"/>
        <v>#N/A</v>
      </c>
      <c r="AF40" s="82" t="s">
        <v>28</v>
      </c>
      <c r="AG40" s="82" t="e">
        <f t="shared" si="33"/>
        <v>#N/A</v>
      </c>
      <c r="AH40" s="82" t="e">
        <f t="shared" si="34"/>
        <v>#N/A</v>
      </c>
      <c r="AI40" s="83" t="s">
        <v>30</v>
      </c>
      <c r="AK40" s="88" t="e">
        <f t="shared" si="52"/>
        <v>#N/A</v>
      </c>
      <c r="AL40" s="95" t="e">
        <f t="shared" si="53"/>
        <v>#N/A</v>
      </c>
      <c r="AM40" s="95" t="e">
        <f t="shared" si="54"/>
        <v>#N/A</v>
      </c>
      <c r="AN40" s="95" t="e">
        <f t="shared" si="55"/>
        <v>#N/A</v>
      </c>
      <c r="AO40" s="95" t="e">
        <f t="shared" si="56"/>
        <v>#N/A</v>
      </c>
      <c r="AP40" s="95" t="e">
        <f t="shared" si="57"/>
        <v>#N/A</v>
      </c>
      <c r="AQ40" s="95" t="e">
        <f t="shared" si="58"/>
        <v>#N/A</v>
      </c>
    </row>
    <row r="41" spans="2:43" ht="13.5" customHeight="1" hidden="1">
      <c r="B41" s="96">
        <v>17</v>
      </c>
      <c r="C41" s="97">
        <f t="shared" si="35"/>
        <v>0.41249999999999964</v>
      </c>
      <c r="D41" s="98">
        <f t="shared" si="36"/>
        <v>1171</v>
      </c>
      <c r="E41" s="81" t="e">
        <f t="shared" si="40"/>
        <v>#N/A</v>
      </c>
      <c r="F41" s="82" t="s">
        <v>29</v>
      </c>
      <c r="G41" s="82" t="e">
        <f t="shared" si="41"/>
        <v>#N/A</v>
      </c>
      <c r="H41" s="82" t="s">
        <v>28</v>
      </c>
      <c r="I41" s="82" t="e">
        <f t="shared" si="42"/>
        <v>#N/A</v>
      </c>
      <c r="J41" s="82" t="e">
        <f t="shared" si="43"/>
        <v>#N/A</v>
      </c>
      <c r="K41" s="83" t="s">
        <v>30</v>
      </c>
      <c r="L41" s="98">
        <f t="shared" si="37"/>
        <v>1172</v>
      </c>
      <c r="M41" s="81" t="e">
        <f t="shared" si="44"/>
        <v>#N/A</v>
      </c>
      <c r="N41" s="82" t="s">
        <v>29</v>
      </c>
      <c r="O41" s="82" t="e">
        <f t="shared" si="45"/>
        <v>#N/A</v>
      </c>
      <c r="P41" s="82" t="s">
        <v>28</v>
      </c>
      <c r="Q41" s="82" t="e">
        <f t="shared" si="46"/>
        <v>#N/A</v>
      </c>
      <c r="R41" s="82" t="e">
        <f t="shared" si="47"/>
        <v>#N/A</v>
      </c>
      <c r="S41" s="83" t="s">
        <v>30</v>
      </c>
      <c r="T41" s="98">
        <f t="shared" si="38"/>
        <v>1173</v>
      </c>
      <c r="U41" s="81" t="e">
        <f t="shared" si="48"/>
        <v>#N/A</v>
      </c>
      <c r="V41" s="82" t="s">
        <v>29</v>
      </c>
      <c r="W41" s="82" t="e">
        <f t="shared" si="49"/>
        <v>#N/A</v>
      </c>
      <c r="X41" s="82" t="s">
        <v>28</v>
      </c>
      <c r="Y41" s="82" t="e">
        <f t="shared" si="50"/>
        <v>#N/A</v>
      </c>
      <c r="Z41" s="82" t="e">
        <f t="shared" si="51"/>
        <v>#N/A</v>
      </c>
      <c r="AA41" s="83" t="s">
        <v>30</v>
      </c>
      <c r="AB41" s="98">
        <f t="shared" si="39"/>
        <v>1174</v>
      </c>
      <c r="AC41" s="81" t="e">
        <f t="shared" si="31"/>
        <v>#N/A</v>
      </c>
      <c r="AD41" s="82" t="s">
        <v>29</v>
      </c>
      <c r="AE41" s="82" t="e">
        <f t="shared" si="32"/>
        <v>#N/A</v>
      </c>
      <c r="AF41" s="82" t="s">
        <v>28</v>
      </c>
      <c r="AG41" s="82" t="e">
        <f t="shared" si="33"/>
        <v>#N/A</v>
      </c>
      <c r="AH41" s="82" t="e">
        <f t="shared" si="34"/>
        <v>#N/A</v>
      </c>
      <c r="AI41" s="83" t="s">
        <v>30</v>
      </c>
      <c r="AK41" s="88" t="e">
        <f t="shared" si="52"/>
        <v>#N/A</v>
      </c>
      <c r="AL41" s="95" t="e">
        <f t="shared" si="53"/>
        <v>#N/A</v>
      </c>
      <c r="AM41" s="95" t="e">
        <f t="shared" si="54"/>
        <v>#N/A</v>
      </c>
      <c r="AN41" s="95" t="e">
        <f t="shared" si="55"/>
        <v>#N/A</v>
      </c>
      <c r="AO41" s="95" t="e">
        <f t="shared" si="56"/>
        <v>#N/A</v>
      </c>
      <c r="AP41" s="95" t="e">
        <f t="shared" si="57"/>
        <v>#N/A</v>
      </c>
      <c r="AQ41" s="95" t="e">
        <f t="shared" si="58"/>
        <v>#N/A</v>
      </c>
    </row>
    <row r="42" spans="2:43" ht="13.5" customHeight="1" hidden="1">
      <c r="B42" s="96">
        <v>18</v>
      </c>
      <c r="C42" s="97">
        <f t="shared" si="35"/>
        <v>0.4187499999999996</v>
      </c>
      <c r="D42" s="98">
        <f t="shared" si="36"/>
        <v>1181</v>
      </c>
      <c r="E42" s="81" t="e">
        <f t="shared" si="40"/>
        <v>#N/A</v>
      </c>
      <c r="F42" s="82" t="s">
        <v>29</v>
      </c>
      <c r="G42" s="82" t="e">
        <f t="shared" si="41"/>
        <v>#N/A</v>
      </c>
      <c r="H42" s="82" t="s">
        <v>28</v>
      </c>
      <c r="I42" s="82" t="e">
        <f t="shared" si="42"/>
        <v>#N/A</v>
      </c>
      <c r="J42" s="82" t="e">
        <f t="shared" si="43"/>
        <v>#N/A</v>
      </c>
      <c r="K42" s="83" t="s">
        <v>30</v>
      </c>
      <c r="L42" s="98">
        <f t="shared" si="37"/>
        <v>1182</v>
      </c>
      <c r="M42" s="81" t="e">
        <f t="shared" si="44"/>
        <v>#N/A</v>
      </c>
      <c r="N42" s="82" t="s">
        <v>29</v>
      </c>
      <c r="O42" s="82" t="e">
        <f t="shared" si="45"/>
        <v>#N/A</v>
      </c>
      <c r="P42" s="82" t="s">
        <v>28</v>
      </c>
      <c r="Q42" s="82" t="e">
        <f t="shared" si="46"/>
        <v>#N/A</v>
      </c>
      <c r="R42" s="82" t="e">
        <f t="shared" si="47"/>
        <v>#N/A</v>
      </c>
      <c r="S42" s="83" t="s">
        <v>30</v>
      </c>
      <c r="T42" s="98">
        <f t="shared" si="38"/>
        <v>1183</v>
      </c>
      <c r="U42" s="81" t="e">
        <f t="shared" si="48"/>
        <v>#N/A</v>
      </c>
      <c r="V42" s="82" t="s">
        <v>29</v>
      </c>
      <c r="W42" s="82" t="e">
        <f t="shared" si="49"/>
        <v>#N/A</v>
      </c>
      <c r="X42" s="82" t="s">
        <v>28</v>
      </c>
      <c r="Y42" s="82" t="e">
        <f t="shared" si="50"/>
        <v>#N/A</v>
      </c>
      <c r="Z42" s="82" t="e">
        <f t="shared" si="51"/>
        <v>#N/A</v>
      </c>
      <c r="AA42" s="83" t="s">
        <v>30</v>
      </c>
      <c r="AB42" s="98">
        <f t="shared" si="39"/>
        <v>1184</v>
      </c>
      <c r="AC42" s="81" t="e">
        <f t="shared" si="31"/>
        <v>#N/A</v>
      </c>
      <c r="AD42" s="82" t="s">
        <v>29</v>
      </c>
      <c r="AE42" s="82" t="e">
        <f t="shared" si="32"/>
        <v>#N/A</v>
      </c>
      <c r="AF42" s="82" t="s">
        <v>28</v>
      </c>
      <c r="AG42" s="82" t="e">
        <f t="shared" si="33"/>
        <v>#N/A</v>
      </c>
      <c r="AH42" s="82" t="e">
        <f t="shared" si="34"/>
        <v>#N/A</v>
      </c>
      <c r="AI42" s="83" t="s">
        <v>30</v>
      </c>
      <c r="AK42" s="88" t="e">
        <f t="shared" si="52"/>
        <v>#N/A</v>
      </c>
      <c r="AL42" s="95" t="e">
        <f t="shared" si="53"/>
        <v>#N/A</v>
      </c>
      <c r="AM42" s="95" t="e">
        <f t="shared" si="54"/>
        <v>#N/A</v>
      </c>
      <c r="AN42" s="95" t="e">
        <f t="shared" si="55"/>
        <v>#N/A</v>
      </c>
      <c r="AO42" s="95" t="e">
        <f t="shared" si="56"/>
        <v>#N/A</v>
      </c>
      <c r="AP42" s="95" t="e">
        <f t="shared" si="57"/>
        <v>#N/A</v>
      </c>
      <c r="AQ42" s="95" t="e">
        <f t="shared" si="58"/>
        <v>#N/A</v>
      </c>
    </row>
    <row r="43" spans="2:43" ht="13.5" customHeight="1" hidden="1">
      <c r="B43" s="96">
        <v>19</v>
      </c>
      <c r="C43" s="97">
        <f t="shared" si="35"/>
        <v>0.4249999999999996</v>
      </c>
      <c r="D43" s="98">
        <f t="shared" si="36"/>
        <v>1191</v>
      </c>
      <c r="E43" s="81" t="e">
        <f t="shared" si="40"/>
        <v>#N/A</v>
      </c>
      <c r="F43" s="82" t="s">
        <v>29</v>
      </c>
      <c r="G43" s="82" t="e">
        <f t="shared" si="41"/>
        <v>#N/A</v>
      </c>
      <c r="H43" s="82" t="s">
        <v>28</v>
      </c>
      <c r="I43" s="82" t="e">
        <f t="shared" si="42"/>
        <v>#N/A</v>
      </c>
      <c r="J43" s="82" t="e">
        <f t="shared" si="43"/>
        <v>#N/A</v>
      </c>
      <c r="K43" s="83" t="s">
        <v>30</v>
      </c>
      <c r="L43" s="98">
        <f t="shared" si="37"/>
        <v>1192</v>
      </c>
      <c r="M43" s="81" t="e">
        <f t="shared" si="44"/>
        <v>#N/A</v>
      </c>
      <c r="N43" s="82" t="s">
        <v>29</v>
      </c>
      <c r="O43" s="82" t="e">
        <f t="shared" si="45"/>
        <v>#N/A</v>
      </c>
      <c r="P43" s="82" t="s">
        <v>28</v>
      </c>
      <c r="Q43" s="82" t="e">
        <f t="shared" si="46"/>
        <v>#N/A</v>
      </c>
      <c r="R43" s="82" t="e">
        <f t="shared" si="47"/>
        <v>#N/A</v>
      </c>
      <c r="S43" s="83" t="s">
        <v>30</v>
      </c>
      <c r="T43" s="98">
        <f t="shared" si="38"/>
        <v>1193</v>
      </c>
      <c r="U43" s="81" t="e">
        <f t="shared" si="48"/>
        <v>#N/A</v>
      </c>
      <c r="V43" s="82" t="s">
        <v>29</v>
      </c>
      <c r="W43" s="82" t="e">
        <f t="shared" si="49"/>
        <v>#N/A</v>
      </c>
      <c r="X43" s="82" t="s">
        <v>28</v>
      </c>
      <c r="Y43" s="82" t="e">
        <f t="shared" si="50"/>
        <v>#N/A</v>
      </c>
      <c r="Z43" s="82" t="e">
        <f t="shared" si="51"/>
        <v>#N/A</v>
      </c>
      <c r="AA43" s="83" t="s">
        <v>30</v>
      </c>
      <c r="AB43" s="98">
        <f t="shared" si="39"/>
        <v>1194</v>
      </c>
      <c r="AC43" s="81" t="e">
        <f t="shared" si="31"/>
        <v>#N/A</v>
      </c>
      <c r="AD43" s="82" t="s">
        <v>29</v>
      </c>
      <c r="AE43" s="82" t="e">
        <f t="shared" si="32"/>
        <v>#N/A</v>
      </c>
      <c r="AF43" s="82" t="s">
        <v>28</v>
      </c>
      <c r="AG43" s="82" t="e">
        <f t="shared" si="33"/>
        <v>#N/A</v>
      </c>
      <c r="AH43" s="82" t="e">
        <f t="shared" si="34"/>
        <v>#N/A</v>
      </c>
      <c r="AI43" s="83" t="s">
        <v>30</v>
      </c>
      <c r="AK43" s="88" t="e">
        <f t="shared" si="52"/>
        <v>#N/A</v>
      </c>
      <c r="AL43" s="95" t="e">
        <f t="shared" si="53"/>
        <v>#N/A</v>
      </c>
      <c r="AM43" s="95" t="e">
        <f t="shared" si="54"/>
        <v>#N/A</v>
      </c>
      <c r="AN43" s="95" t="e">
        <f t="shared" si="55"/>
        <v>#N/A</v>
      </c>
      <c r="AO43" s="95" t="e">
        <f t="shared" si="56"/>
        <v>#N/A</v>
      </c>
      <c r="AP43" s="95" t="e">
        <f t="shared" si="57"/>
        <v>#N/A</v>
      </c>
      <c r="AQ43" s="95" t="e">
        <f t="shared" si="58"/>
        <v>#N/A</v>
      </c>
    </row>
    <row r="44" spans="2:43" ht="13.5" customHeight="1" hidden="1">
      <c r="B44" s="99">
        <v>20</v>
      </c>
      <c r="C44" s="100">
        <f t="shared" si="35"/>
        <v>0.4312499999999996</v>
      </c>
      <c r="D44" s="101">
        <f t="shared" si="36"/>
        <v>1201</v>
      </c>
      <c r="E44" s="102" t="e">
        <f>VLOOKUP(D44,組①,4,FALSE)</f>
        <v>#N/A</v>
      </c>
      <c r="F44" s="103" t="s">
        <v>29</v>
      </c>
      <c r="G44" s="103" t="e">
        <f>VLOOKUP(D44,組①,5,FALSE)</f>
        <v>#N/A</v>
      </c>
      <c r="H44" s="103" t="s">
        <v>28</v>
      </c>
      <c r="I44" s="103" t="e">
        <f>VLOOKUP(D44,組①,6,FALSE)</f>
        <v>#N/A</v>
      </c>
      <c r="J44" s="103" t="e">
        <f>VLOOKUP(D44,組①,7,FALSE)</f>
        <v>#N/A</v>
      </c>
      <c r="K44" s="104" t="s">
        <v>30</v>
      </c>
      <c r="L44" s="101">
        <f t="shared" si="37"/>
        <v>1202</v>
      </c>
      <c r="M44" s="102" t="e">
        <f>VLOOKUP(L44,組①,4,FALSE)</f>
        <v>#N/A</v>
      </c>
      <c r="N44" s="103" t="s">
        <v>29</v>
      </c>
      <c r="O44" s="103" t="e">
        <f>VLOOKUP(L44,組①,5,FALSE)</f>
        <v>#N/A</v>
      </c>
      <c r="P44" s="103" t="s">
        <v>28</v>
      </c>
      <c r="Q44" s="103" t="e">
        <f>VLOOKUP(L44,組①,6,FALSE)</f>
        <v>#N/A</v>
      </c>
      <c r="R44" s="103" t="e">
        <f>VLOOKUP(L44,組①,7,FALSE)</f>
        <v>#N/A</v>
      </c>
      <c r="S44" s="104" t="s">
        <v>30</v>
      </c>
      <c r="T44" s="101">
        <f t="shared" si="38"/>
        <v>1203</v>
      </c>
      <c r="U44" s="102" t="e">
        <f>VLOOKUP(T44,組①,4,FALSE)</f>
        <v>#N/A</v>
      </c>
      <c r="V44" s="103" t="s">
        <v>29</v>
      </c>
      <c r="W44" s="103" t="e">
        <f>VLOOKUP(T44,組①,5,FALSE)</f>
        <v>#N/A</v>
      </c>
      <c r="X44" s="103" t="s">
        <v>28</v>
      </c>
      <c r="Y44" s="103" t="e">
        <f>VLOOKUP(T44,組①,6,FALSE)</f>
        <v>#N/A</v>
      </c>
      <c r="Z44" s="103" t="e">
        <f>VLOOKUP(T44,組①,7,FALSE)</f>
        <v>#N/A</v>
      </c>
      <c r="AA44" s="104" t="s">
        <v>30</v>
      </c>
      <c r="AB44" s="101">
        <f t="shared" si="39"/>
        <v>1204</v>
      </c>
      <c r="AC44" s="102" t="e">
        <f t="shared" si="31"/>
        <v>#N/A</v>
      </c>
      <c r="AD44" s="103" t="s">
        <v>29</v>
      </c>
      <c r="AE44" s="103" t="e">
        <f t="shared" si="32"/>
        <v>#N/A</v>
      </c>
      <c r="AF44" s="103" t="s">
        <v>28</v>
      </c>
      <c r="AG44" s="103" t="e">
        <f t="shared" si="33"/>
        <v>#N/A</v>
      </c>
      <c r="AH44" s="103" t="e">
        <f t="shared" si="34"/>
        <v>#N/A</v>
      </c>
      <c r="AI44" s="104" t="s">
        <v>30</v>
      </c>
      <c r="AK44" s="88" t="e">
        <f>SUM(AL44:AQ44)</f>
        <v>#N/A</v>
      </c>
      <c r="AL44" s="95" t="e">
        <f>IF(I44=Q44,1,0)</f>
        <v>#N/A</v>
      </c>
      <c r="AM44" s="95" t="e">
        <f>IF(I44=Y44,1,0)</f>
        <v>#N/A</v>
      </c>
      <c r="AN44" s="95" t="e">
        <f>IF(I44=AG44,1,0)</f>
        <v>#N/A</v>
      </c>
      <c r="AO44" s="95" t="e">
        <f>IF(Y44=Q44,1,0)</f>
        <v>#N/A</v>
      </c>
      <c r="AP44" s="95" t="e">
        <f>IF(AG44=Q44,1,0)</f>
        <v>#N/A</v>
      </c>
      <c r="AQ44" s="95" t="e">
        <f>IF(AG44=Y44,1,0)</f>
        <v>#N/A</v>
      </c>
    </row>
    <row r="45" spans="2:35" ht="19.5" customHeight="1">
      <c r="B45" s="130" t="s">
        <v>68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</row>
    <row r="46" spans="2:35" ht="19.5" customHeight="1">
      <c r="B46" s="131" t="s">
        <v>86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86"/>
    </row>
    <row r="47" spans="5:13" ht="11.25">
      <c r="E47" s="86"/>
      <c r="M47" s="86"/>
    </row>
    <row r="48" spans="3:13" ht="11.25">
      <c r="C48" s="132" t="s">
        <v>33</v>
      </c>
      <c r="D48" s="132"/>
      <c r="E48" s="132"/>
      <c r="F48" s="132"/>
      <c r="I48" s="107">
        <v>0.3125</v>
      </c>
      <c r="M48" s="107">
        <v>0.3125</v>
      </c>
    </row>
    <row r="49" spans="3:10" ht="11.25">
      <c r="C49" s="132" t="s">
        <v>34</v>
      </c>
      <c r="D49" s="132"/>
      <c r="E49" s="132"/>
      <c r="F49" s="132"/>
      <c r="I49" s="84">
        <v>9</v>
      </c>
      <c r="J49" s="84" t="s">
        <v>35</v>
      </c>
    </row>
    <row r="50" ht="11.25">
      <c r="E50" s="86"/>
    </row>
    <row r="51" ht="11.25">
      <c r="E51" s="86"/>
    </row>
    <row r="52" ht="11.25">
      <c r="E52" s="86"/>
    </row>
    <row r="53" ht="11.25">
      <c r="E53" s="86"/>
    </row>
    <row r="54" ht="11.25">
      <c r="E54" s="86"/>
    </row>
    <row r="55" ht="11.25">
      <c r="E55" s="86"/>
    </row>
    <row r="56" ht="11.25">
      <c r="E56" s="86"/>
    </row>
    <row r="57" ht="11.25">
      <c r="E57" s="86"/>
    </row>
    <row r="58" ht="11.25">
      <c r="E58" s="86"/>
    </row>
    <row r="59" ht="11.25">
      <c r="E59" s="86"/>
    </row>
    <row r="60" ht="11.25">
      <c r="E60" s="86"/>
    </row>
    <row r="61" ht="11.25">
      <c r="E61" s="86"/>
    </row>
    <row r="62" ht="11.25">
      <c r="E62" s="86"/>
    </row>
    <row r="63" ht="11.25">
      <c r="E63" s="86"/>
    </row>
    <row r="64" ht="11.25">
      <c r="E64" s="86"/>
    </row>
    <row r="65" ht="11.25">
      <c r="E65" s="86"/>
    </row>
    <row r="66" ht="11.25">
      <c r="E66" s="86"/>
    </row>
    <row r="67" ht="11.25">
      <c r="E67" s="86"/>
    </row>
    <row r="68" ht="11.25">
      <c r="E68" s="86"/>
    </row>
    <row r="69" ht="11.25">
      <c r="E69" s="86"/>
    </row>
    <row r="70" ht="11.25">
      <c r="E70" s="86"/>
    </row>
    <row r="71" ht="11.25">
      <c r="E71" s="86"/>
    </row>
    <row r="72" ht="11.25">
      <c r="E72" s="86"/>
    </row>
    <row r="73" ht="11.25">
      <c r="E73" s="86"/>
    </row>
    <row r="74" ht="11.25">
      <c r="E74" s="86"/>
    </row>
    <row r="75" ht="11.25">
      <c r="E75" s="86"/>
    </row>
    <row r="76" ht="11.25">
      <c r="E76" s="86"/>
    </row>
    <row r="77" ht="11.25">
      <c r="E77" s="86"/>
    </row>
    <row r="78" ht="11.25">
      <c r="E78" s="86"/>
    </row>
    <row r="79" ht="11.25">
      <c r="E79" s="86"/>
    </row>
    <row r="80" ht="11.25">
      <c r="E80" s="86"/>
    </row>
    <row r="81" ht="11.25">
      <c r="E81" s="86"/>
    </row>
    <row r="82" ht="11.25">
      <c r="E82" s="86"/>
    </row>
    <row r="83" ht="11.25">
      <c r="E83" s="86"/>
    </row>
    <row r="84" ht="11.25">
      <c r="E84" s="86"/>
    </row>
    <row r="85" ht="11.25">
      <c r="E85" s="86"/>
    </row>
    <row r="86" ht="11.25">
      <c r="E86" s="86"/>
    </row>
    <row r="87" ht="11.25">
      <c r="E87" s="86"/>
    </row>
    <row r="88" ht="11.25">
      <c r="E88" s="86"/>
    </row>
    <row r="89" ht="11.25">
      <c r="E89" s="86"/>
    </row>
    <row r="90" ht="11.25">
      <c r="E90" s="86"/>
    </row>
    <row r="91" ht="11.25">
      <c r="E91" s="86"/>
    </row>
    <row r="92" ht="11.25">
      <c r="E92" s="86"/>
    </row>
    <row r="93" ht="11.25">
      <c r="E93" s="86"/>
    </row>
    <row r="94" ht="11.25">
      <c r="E94" s="86"/>
    </row>
    <row r="95" ht="11.25">
      <c r="E95" s="86"/>
    </row>
    <row r="96" ht="11.25">
      <c r="E96" s="86"/>
    </row>
    <row r="97" ht="11.25">
      <c r="E97" s="86"/>
    </row>
    <row r="98" ht="11.25">
      <c r="E98" s="86"/>
    </row>
    <row r="99" ht="11.25">
      <c r="E99" s="86"/>
    </row>
    <row r="100" ht="11.25">
      <c r="E100" s="86"/>
    </row>
    <row r="101" ht="11.25">
      <c r="E101" s="86"/>
    </row>
    <row r="102" ht="11.25">
      <c r="E102" s="86"/>
    </row>
    <row r="103" ht="11.25">
      <c r="E103" s="86"/>
    </row>
    <row r="104" ht="11.25">
      <c r="E104" s="86"/>
    </row>
    <row r="105" ht="11.25">
      <c r="E105" s="86"/>
    </row>
    <row r="106" ht="11.25">
      <c r="E106" s="86"/>
    </row>
    <row r="107" ht="11.25">
      <c r="E107" s="86"/>
    </row>
    <row r="108" ht="11.25">
      <c r="E108" s="86"/>
    </row>
    <row r="109" ht="11.25">
      <c r="E109" s="86"/>
    </row>
    <row r="110" ht="11.25">
      <c r="E110" s="86"/>
    </row>
    <row r="111" ht="11.25">
      <c r="E111" s="86"/>
    </row>
    <row r="112" ht="11.25">
      <c r="E112" s="86"/>
    </row>
    <row r="113" ht="11.25">
      <c r="E113" s="86"/>
    </row>
    <row r="114" ht="11.25">
      <c r="E114" s="86"/>
    </row>
    <row r="115" ht="11.25">
      <c r="E115" s="86"/>
    </row>
    <row r="116" ht="11.25">
      <c r="E116" s="86"/>
    </row>
    <row r="117" ht="11.25">
      <c r="E117" s="86"/>
    </row>
    <row r="118" ht="11.25">
      <c r="E118" s="86"/>
    </row>
    <row r="119" ht="11.25">
      <c r="E119" s="86"/>
    </row>
    <row r="120" ht="11.25">
      <c r="E120" s="86"/>
    </row>
    <row r="121" ht="11.25">
      <c r="E121" s="86"/>
    </row>
    <row r="122" ht="11.25">
      <c r="E122" s="86"/>
    </row>
    <row r="123" ht="11.25">
      <c r="E123" s="86"/>
    </row>
    <row r="124" ht="11.25">
      <c r="E124" s="86"/>
    </row>
    <row r="125" ht="11.25">
      <c r="E125" s="86"/>
    </row>
    <row r="126" ht="11.25">
      <c r="E126" s="86"/>
    </row>
    <row r="127" ht="11.25">
      <c r="E127" s="86"/>
    </row>
    <row r="128" ht="11.25">
      <c r="E128" s="86"/>
    </row>
    <row r="129" ht="11.25">
      <c r="E129" s="86"/>
    </row>
    <row r="130" ht="11.25">
      <c r="E130" s="86"/>
    </row>
    <row r="131" ht="11.25">
      <c r="E131" s="86"/>
    </row>
    <row r="132" ht="11.25">
      <c r="E132" s="86"/>
    </row>
    <row r="133" ht="11.25">
      <c r="E133" s="86"/>
    </row>
    <row r="134" ht="11.25">
      <c r="E134" s="86"/>
    </row>
    <row r="135" ht="11.25">
      <c r="E135" s="86"/>
    </row>
    <row r="136" ht="11.25">
      <c r="E136" s="86"/>
    </row>
    <row r="137" ht="11.25">
      <c r="E137" s="86"/>
    </row>
    <row r="138" ht="11.25">
      <c r="E138" s="86"/>
    </row>
    <row r="139" ht="11.25">
      <c r="E139" s="86"/>
    </row>
    <row r="140" ht="11.25">
      <c r="E140" s="86"/>
    </row>
    <row r="141" ht="11.25">
      <c r="E141" s="86"/>
    </row>
    <row r="142" ht="11.25">
      <c r="E142" s="86"/>
    </row>
    <row r="143" ht="11.25">
      <c r="E143" s="86"/>
    </row>
    <row r="144" ht="11.25">
      <c r="E144" s="86"/>
    </row>
    <row r="145" ht="11.25">
      <c r="E145" s="86"/>
    </row>
    <row r="146" ht="11.25">
      <c r="E146" s="86"/>
    </row>
    <row r="147" ht="11.25">
      <c r="E147" s="86"/>
    </row>
    <row r="148" ht="11.25">
      <c r="E148" s="86"/>
    </row>
    <row r="149" ht="11.25">
      <c r="E149" s="86"/>
    </row>
    <row r="150" ht="11.25">
      <c r="E150" s="86"/>
    </row>
    <row r="151" ht="11.25">
      <c r="E151" s="86"/>
    </row>
    <row r="152" ht="11.25">
      <c r="E152" s="86"/>
    </row>
    <row r="153" ht="11.25">
      <c r="E153" s="86"/>
    </row>
    <row r="154" ht="11.25">
      <c r="E154" s="86"/>
    </row>
    <row r="155" ht="11.25">
      <c r="E155" s="86"/>
    </row>
    <row r="156" ht="11.25">
      <c r="E156" s="86"/>
    </row>
    <row r="157" ht="11.25">
      <c r="E157" s="86"/>
    </row>
    <row r="158" ht="11.25">
      <c r="E158" s="86"/>
    </row>
    <row r="159" ht="11.25">
      <c r="E159" s="86"/>
    </row>
    <row r="160" ht="11.25">
      <c r="E160" s="86"/>
    </row>
    <row r="161" ht="11.25">
      <c r="E161" s="86"/>
    </row>
    <row r="162" ht="11.25">
      <c r="E162" s="86"/>
    </row>
    <row r="163" ht="11.25">
      <c r="E163" s="86"/>
    </row>
    <row r="164" ht="11.25">
      <c r="E164" s="86"/>
    </row>
    <row r="165" ht="11.25">
      <c r="E165" s="86"/>
    </row>
    <row r="166" ht="11.25">
      <c r="E166" s="86"/>
    </row>
    <row r="167" ht="11.25">
      <c r="E167" s="86"/>
    </row>
    <row r="168" ht="11.25">
      <c r="E168" s="86"/>
    </row>
    <row r="169" ht="11.25">
      <c r="E169" s="86"/>
    </row>
    <row r="170" ht="11.25">
      <c r="E170" s="86"/>
    </row>
    <row r="171" ht="11.25">
      <c r="E171" s="86"/>
    </row>
    <row r="172" ht="11.25">
      <c r="E172" s="86"/>
    </row>
    <row r="173" ht="11.25">
      <c r="E173" s="86"/>
    </row>
    <row r="174" ht="11.25">
      <c r="E174" s="86"/>
    </row>
    <row r="175" ht="11.25">
      <c r="E175" s="86"/>
    </row>
    <row r="176" ht="11.25">
      <c r="E176" s="86"/>
    </row>
    <row r="177" ht="11.25">
      <c r="E177" s="86"/>
    </row>
    <row r="178" ht="11.25">
      <c r="E178" s="86"/>
    </row>
    <row r="179" ht="11.25">
      <c r="E179" s="86"/>
    </row>
    <row r="180" ht="11.25">
      <c r="E180" s="86"/>
    </row>
    <row r="181" ht="11.25">
      <c r="E181" s="86"/>
    </row>
    <row r="182" ht="11.25">
      <c r="E182" s="86"/>
    </row>
    <row r="183" ht="11.25">
      <c r="E183" s="86"/>
    </row>
    <row r="184" ht="11.25">
      <c r="E184" s="86"/>
    </row>
    <row r="185" ht="11.25">
      <c r="E185" s="86"/>
    </row>
    <row r="186" ht="11.25">
      <c r="E186" s="86"/>
    </row>
    <row r="187" ht="11.25">
      <c r="E187" s="86"/>
    </row>
    <row r="188" ht="11.25">
      <c r="E188" s="86"/>
    </row>
    <row r="189" ht="11.25">
      <c r="E189" s="86"/>
    </row>
    <row r="190" ht="11.25">
      <c r="E190" s="86"/>
    </row>
    <row r="191" ht="11.25">
      <c r="E191" s="86"/>
    </row>
    <row r="192" ht="11.25">
      <c r="E192" s="86"/>
    </row>
    <row r="193" ht="11.25">
      <c r="E193" s="86"/>
    </row>
    <row r="194" ht="11.25">
      <c r="E194" s="86"/>
    </row>
    <row r="195" ht="11.25">
      <c r="E195" s="86"/>
    </row>
    <row r="196" ht="11.25">
      <c r="E196" s="86"/>
    </row>
    <row r="197" ht="11.25">
      <c r="E197" s="86"/>
    </row>
    <row r="198" ht="11.25">
      <c r="E198" s="86"/>
    </row>
    <row r="199" ht="11.25">
      <c r="E199" s="86"/>
    </row>
    <row r="200" ht="11.25">
      <c r="E200" s="86"/>
    </row>
    <row r="201" ht="11.25">
      <c r="E201" s="86"/>
    </row>
    <row r="202" ht="11.25">
      <c r="E202" s="86"/>
    </row>
    <row r="203" ht="11.25">
      <c r="E203" s="86"/>
    </row>
    <row r="204" ht="11.25">
      <c r="E204" s="86"/>
    </row>
    <row r="205" ht="11.25">
      <c r="E205" s="86"/>
    </row>
    <row r="206" ht="11.25">
      <c r="E206" s="86"/>
    </row>
    <row r="207" ht="11.25">
      <c r="E207" s="86"/>
    </row>
    <row r="208" ht="11.25">
      <c r="E208" s="86"/>
    </row>
    <row r="209" ht="11.25">
      <c r="E209" s="86"/>
    </row>
    <row r="210" ht="11.25">
      <c r="E210" s="86"/>
    </row>
    <row r="211" ht="11.25">
      <c r="E211" s="86"/>
    </row>
    <row r="212" ht="11.25">
      <c r="E212" s="86"/>
    </row>
    <row r="213" ht="11.25">
      <c r="E213" s="86"/>
    </row>
    <row r="214" ht="11.25">
      <c r="E214" s="86"/>
    </row>
    <row r="215" ht="11.25">
      <c r="E215" s="86"/>
    </row>
    <row r="216" ht="11.25">
      <c r="E216" s="86"/>
    </row>
    <row r="217" ht="11.25">
      <c r="E217" s="86"/>
    </row>
    <row r="218" ht="11.25">
      <c r="E218" s="86"/>
    </row>
    <row r="219" ht="11.25">
      <c r="E219" s="86"/>
    </row>
    <row r="220" ht="11.25">
      <c r="E220" s="86"/>
    </row>
    <row r="221" ht="11.25">
      <c r="E221" s="86"/>
    </row>
    <row r="222" ht="11.25">
      <c r="E222" s="86"/>
    </row>
    <row r="223" ht="11.25">
      <c r="E223" s="86"/>
    </row>
    <row r="224" ht="11.25">
      <c r="E224" s="86"/>
    </row>
    <row r="225" ht="11.25">
      <c r="E225" s="86"/>
    </row>
    <row r="226" ht="11.25">
      <c r="E226" s="86"/>
    </row>
    <row r="227" ht="11.25">
      <c r="E227" s="86"/>
    </row>
    <row r="228" ht="11.25">
      <c r="E228" s="86"/>
    </row>
    <row r="229" ht="11.25">
      <c r="E229" s="86"/>
    </row>
    <row r="230" ht="11.25">
      <c r="E230" s="86"/>
    </row>
    <row r="231" ht="11.25">
      <c r="E231" s="86"/>
    </row>
    <row r="232" ht="11.25">
      <c r="E232" s="86"/>
    </row>
    <row r="233" ht="11.25">
      <c r="E233" s="86"/>
    </row>
    <row r="234" ht="11.25">
      <c r="E234" s="86"/>
    </row>
    <row r="235" ht="11.25">
      <c r="E235" s="86"/>
    </row>
    <row r="236" ht="11.25">
      <c r="E236" s="86"/>
    </row>
    <row r="237" ht="11.25">
      <c r="E237" s="86"/>
    </row>
    <row r="238" ht="11.25">
      <c r="E238" s="86"/>
    </row>
    <row r="239" ht="11.25">
      <c r="E239" s="86"/>
    </row>
    <row r="240" ht="11.25">
      <c r="E240" s="86"/>
    </row>
    <row r="241" ht="11.25">
      <c r="E241" s="86"/>
    </row>
    <row r="242" ht="11.25">
      <c r="E242" s="86"/>
    </row>
    <row r="243" ht="11.25">
      <c r="E243" s="86"/>
    </row>
    <row r="244" ht="11.25">
      <c r="E244" s="86"/>
    </row>
    <row r="245" ht="11.25">
      <c r="E245" s="86"/>
    </row>
    <row r="246" ht="11.25">
      <c r="E246" s="86"/>
    </row>
    <row r="247" ht="11.25">
      <c r="E247" s="86"/>
    </row>
    <row r="248" ht="11.25">
      <c r="E248" s="86"/>
    </row>
    <row r="249" ht="11.25">
      <c r="E249" s="86"/>
    </row>
    <row r="250" ht="11.25">
      <c r="E250" s="86"/>
    </row>
    <row r="251" ht="11.25">
      <c r="E251" s="86"/>
    </row>
    <row r="252" ht="11.25">
      <c r="E252" s="86"/>
    </row>
    <row r="253" ht="11.25">
      <c r="E253" s="86"/>
    </row>
    <row r="254" ht="11.25">
      <c r="E254" s="86"/>
    </row>
    <row r="255" ht="11.25">
      <c r="E255" s="86"/>
    </row>
    <row r="256" ht="11.25">
      <c r="E256" s="86"/>
    </row>
    <row r="257" ht="11.25">
      <c r="E257" s="86"/>
    </row>
    <row r="258" ht="11.25">
      <c r="E258" s="86"/>
    </row>
    <row r="259" ht="11.25">
      <c r="E259" s="86"/>
    </row>
    <row r="260" ht="11.25">
      <c r="E260" s="86"/>
    </row>
    <row r="261" ht="11.25">
      <c r="E261" s="86"/>
    </row>
    <row r="262" ht="11.25">
      <c r="E262" s="86"/>
    </row>
    <row r="263" ht="11.25">
      <c r="E263" s="86"/>
    </row>
    <row r="264" ht="11.25">
      <c r="E264" s="86"/>
    </row>
    <row r="265" ht="11.25">
      <c r="E265" s="86"/>
    </row>
    <row r="266" ht="11.25">
      <c r="E266" s="86"/>
    </row>
    <row r="267" ht="11.25">
      <c r="E267" s="86"/>
    </row>
    <row r="268" ht="11.25">
      <c r="E268" s="86"/>
    </row>
    <row r="269" ht="11.25">
      <c r="E269" s="86"/>
    </row>
    <row r="270" ht="11.25">
      <c r="E270" s="86"/>
    </row>
    <row r="271" ht="11.25">
      <c r="E271" s="86"/>
    </row>
    <row r="272" ht="11.25">
      <c r="E272" s="86"/>
    </row>
    <row r="273" ht="11.25">
      <c r="E273" s="86"/>
    </row>
    <row r="274" ht="11.25">
      <c r="E274" s="86"/>
    </row>
    <row r="275" ht="11.25">
      <c r="E275" s="86"/>
    </row>
    <row r="276" ht="11.25">
      <c r="E276" s="86"/>
    </row>
    <row r="277" ht="11.25">
      <c r="E277" s="86"/>
    </row>
    <row r="278" ht="11.25">
      <c r="E278" s="86"/>
    </row>
    <row r="279" ht="11.25">
      <c r="E279" s="86"/>
    </row>
    <row r="280" ht="11.25">
      <c r="E280" s="86"/>
    </row>
    <row r="281" ht="11.25">
      <c r="E281" s="86"/>
    </row>
    <row r="282" ht="11.25">
      <c r="E282" s="86"/>
    </row>
    <row r="283" ht="11.25">
      <c r="E283" s="86"/>
    </row>
    <row r="284" ht="11.25">
      <c r="E284" s="86"/>
    </row>
    <row r="285" ht="11.25">
      <c r="E285" s="86"/>
    </row>
    <row r="286" ht="11.25">
      <c r="E286" s="86"/>
    </row>
    <row r="287" ht="11.25">
      <c r="E287" s="86"/>
    </row>
    <row r="288" ht="11.25">
      <c r="E288" s="86"/>
    </row>
    <row r="289" ht="11.25">
      <c r="E289" s="86"/>
    </row>
    <row r="290" ht="11.25">
      <c r="E290" s="86"/>
    </row>
    <row r="291" ht="11.25">
      <c r="E291" s="86"/>
    </row>
    <row r="292" ht="11.25">
      <c r="E292" s="86"/>
    </row>
    <row r="293" ht="11.25">
      <c r="E293" s="86"/>
    </row>
    <row r="294" ht="11.25">
      <c r="E294" s="86"/>
    </row>
    <row r="295" ht="11.25">
      <c r="E295" s="86"/>
    </row>
    <row r="296" ht="11.25">
      <c r="E296" s="86"/>
    </row>
    <row r="297" ht="11.25">
      <c r="E297" s="86"/>
    </row>
    <row r="298" ht="11.25">
      <c r="E298" s="86"/>
    </row>
    <row r="299" ht="11.25">
      <c r="E299" s="86"/>
    </row>
    <row r="300" ht="11.25">
      <c r="E300" s="86"/>
    </row>
    <row r="301" ht="11.25">
      <c r="E301" s="86"/>
    </row>
    <row r="302" ht="11.25">
      <c r="E302" s="86"/>
    </row>
    <row r="303" ht="11.25">
      <c r="E303" s="86"/>
    </row>
    <row r="304" ht="11.25">
      <c r="E304" s="86"/>
    </row>
    <row r="305" ht="11.25">
      <c r="E305" s="86"/>
    </row>
    <row r="306" ht="11.25">
      <c r="E306" s="86"/>
    </row>
    <row r="307" ht="11.25">
      <c r="E307" s="86"/>
    </row>
    <row r="308" ht="11.25">
      <c r="E308" s="86"/>
    </row>
    <row r="309" ht="11.25">
      <c r="E309" s="86"/>
    </row>
    <row r="310" ht="11.25">
      <c r="E310" s="86"/>
    </row>
    <row r="311" ht="11.25">
      <c r="E311" s="86"/>
    </row>
    <row r="312" ht="11.25">
      <c r="E312" s="86"/>
    </row>
    <row r="313" ht="11.25">
      <c r="E313" s="86"/>
    </row>
    <row r="314" ht="11.25">
      <c r="E314" s="86"/>
    </row>
    <row r="315" ht="11.25">
      <c r="E315" s="86"/>
    </row>
    <row r="316" ht="11.25">
      <c r="E316" s="86"/>
    </row>
    <row r="317" ht="11.25">
      <c r="E317" s="86"/>
    </row>
    <row r="318" ht="11.25">
      <c r="E318" s="86"/>
    </row>
    <row r="319" ht="11.25">
      <c r="E319" s="86"/>
    </row>
    <row r="320" ht="11.25">
      <c r="E320" s="86"/>
    </row>
    <row r="321" ht="11.25">
      <c r="E321" s="86"/>
    </row>
    <row r="322" ht="11.25">
      <c r="E322" s="86"/>
    </row>
    <row r="323" ht="11.25">
      <c r="E323" s="86"/>
    </row>
    <row r="324" ht="11.25">
      <c r="E324" s="86"/>
    </row>
    <row r="325" ht="11.25">
      <c r="E325" s="86"/>
    </row>
    <row r="326" ht="11.25">
      <c r="E326" s="86"/>
    </row>
    <row r="327" ht="11.25">
      <c r="E327" s="86"/>
    </row>
    <row r="328" ht="11.25">
      <c r="E328" s="86"/>
    </row>
    <row r="329" ht="11.25">
      <c r="E329" s="86"/>
    </row>
    <row r="330" ht="11.25">
      <c r="E330" s="86"/>
    </row>
    <row r="331" ht="11.25">
      <c r="E331" s="86"/>
    </row>
    <row r="332" ht="11.25">
      <c r="E332" s="86"/>
    </row>
    <row r="333" ht="11.25">
      <c r="E333" s="86"/>
    </row>
    <row r="334" ht="11.25">
      <c r="E334" s="86"/>
    </row>
    <row r="335" ht="11.25">
      <c r="E335" s="86"/>
    </row>
    <row r="336" ht="11.25">
      <c r="E336" s="86"/>
    </row>
    <row r="337" ht="11.25">
      <c r="E337" s="86"/>
    </row>
    <row r="338" ht="11.25">
      <c r="E338" s="86"/>
    </row>
    <row r="339" ht="11.25">
      <c r="E339" s="86"/>
    </row>
    <row r="340" ht="11.25">
      <c r="E340" s="86"/>
    </row>
    <row r="341" ht="11.25">
      <c r="E341" s="86"/>
    </row>
    <row r="342" ht="11.25">
      <c r="E342" s="86"/>
    </row>
    <row r="343" ht="11.25">
      <c r="E343" s="86"/>
    </row>
    <row r="344" ht="11.25">
      <c r="E344" s="86"/>
    </row>
    <row r="345" ht="11.25">
      <c r="E345" s="86"/>
    </row>
    <row r="346" ht="11.25">
      <c r="E346" s="86"/>
    </row>
    <row r="347" ht="11.25">
      <c r="E347" s="86"/>
    </row>
    <row r="348" ht="11.25">
      <c r="E348" s="86"/>
    </row>
    <row r="349" ht="11.25">
      <c r="E349" s="86"/>
    </row>
    <row r="350" ht="11.25">
      <c r="E350" s="86"/>
    </row>
    <row r="351" ht="11.25">
      <c r="E351" s="86"/>
    </row>
    <row r="352" ht="11.25">
      <c r="E352" s="86"/>
    </row>
    <row r="353" ht="11.25">
      <c r="E353" s="86"/>
    </row>
    <row r="354" ht="11.25">
      <c r="E354" s="86"/>
    </row>
    <row r="355" ht="11.25">
      <c r="E355" s="86"/>
    </row>
    <row r="356" ht="11.25">
      <c r="E356" s="86"/>
    </row>
    <row r="357" ht="11.25">
      <c r="E357" s="86"/>
    </row>
    <row r="358" ht="11.25">
      <c r="E358" s="86"/>
    </row>
    <row r="359" ht="11.25">
      <c r="E359" s="86"/>
    </row>
    <row r="360" ht="11.25">
      <c r="E360" s="86"/>
    </row>
    <row r="361" ht="11.25">
      <c r="E361" s="86"/>
    </row>
    <row r="362" ht="11.25">
      <c r="E362" s="86"/>
    </row>
    <row r="363" ht="11.25">
      <c r="E363" s="86"/>
    </row>
    <row r="364" ht="11.25">
      <c r="E364" s="86"/>
    </row>
    <row r="365" ht="11.25">
      <c r="E365" s="86"/>
    </row>
    <row r="366" ht="11.25">
      <c r="E366" s="86"/>
    </row>
    <row r="367" ht="11.25">
      <c r="E367" s="86"/>
    </row>
    <row r="368" ht="11.25">
      <c r="E368" s="86"/>
    </row>
    <row r="369" ht="11.25">
      <c r="E369" s="86"/>
    </row>
    <row r="370" ht="11.25">
      <c r="E370" s="86"/>
    </row>
    <row r="371" ht="11.25">
      <c r="E371" s="86"/>
    </row>
    <row r="372" ht="11.25">
      <c r="E372" s="86"/>
    </row>
    <row r="373" ht="11.25">
      <c r="E373" s="86"/>
    </row>
    <row r="374" ht="11.25">
      <c r="E374" s="86"/>
    </row>
    <row r="375" ht="11.25">
      <c r="E375" s="86"/>
    </row>
    <row r="376" ht="11.25">
      <c r="E376" s="86"/>
    </row>
    <row r="377" ht="11.25">
      <c r="E377" s="86"/>
    </row>
    <row r="378" ht="11.25">
      <c r="E378" s="86"/>
    </row>
    <row r="379" ht="11.25">
      <c r="E379" s="86"/>
    </row>
    <row r="380" ht="11.25">
      <c r="E380" s="86"/>
    </row>
    <row r="381" ht="11.25">
      <c r="E381" s="86"/>
    </row>
    <row r="382" ht="11.25">
      <c r="E382" s="86"/>
    </row>
    <row r="383" ht="11.25">
      <c r="E383" s="86"/>
    </row>
    <row r="384" ht="11.25">
      <c r="E384" s="86"/>
    </row>
    <row r="385" ht="11.25">
      <c r="E385" s="86"/>
    </row>
    <row r="386" ht="11.25">
      <c r="E386" s="86"/>
    </row>
    <row r="387" ht="11.25">
      <c r="E387" s="86"/>
    </row>
    <row r="388" ht="11.25">
      <c r="E388" s="86"/>
    </row>
    <row r="389" ht="11.25">
      <c r="E389" s="86"/>
    </row>
    <row r="390" ht="11.25">
      <c r="E390" s="86"/>
    </row>
    <row r="391" ht="11.25">
      <c r="E391" s="86"/>
    </row>
    <row r="392" ht="11.25">
      <c r="E392" s="86"/>
    </row>
    <row r="393" ht="11.25">
      <c r="E393" s="86"/>
    </row>
    <row r="394" ht="11.25">
      <c r="E394" s="86"/>
    </row>
    <row r="395" ht="11.25">
      <c r="E395" s="86"/>
    </row>
    <row r="396" ht="11.25">
      <c r="E396" s="86"/>
    </row>
    <row r="397" ht="11.25">
      <c r="E397" s="86"/>
    </row>
    <row r="398" ht="11.25">
      <c r="E398" s="86"/>
    </row>
    <row r="399" ht="11.25">
      <c r="E399" s="86"/>
    </row>
    <row r="400" ht="11.25">
      <c r="E400" s="86"/>
    </row>
    <row r="401" ht="11.25">
      <c r="E401" s="86"/>
    </row>
    <row r="402" ht="11.25">
      <c r="E402" s="86"/>
    </row>
    <row r="403" ht="11.25">
      <c r="E403" s="86"/>
    </row>
    <row r="404" ht="11.25">
      <c r="E404" s="86"/>
    </row>
    <row r="405" ht="11.25">
      <c r="E405" s="86"/>
    </row>
    <row r="406" ht="11.25">
      <c r="E406" s="86"/>
    </row>
    <row r="407" ht="11.25">
      <c r="E407" s="86"/>
    </row>
    <row r="408" ht="11.25">
      <c r="E408" s="86"/>
    </row>
    <row r="409" ht="11.25">
      <c r="E409" s="86"/>
    </row>
    <row r="410" ht="11.25">
      <c r="E410" s="86"/>
    </row>
    <row r="411" ht="11.25">
      <c r="E411" s="86"/>
    </row>
    <row r="412" ht="11.25">
      <c r="E412" s="86"/>
    </row>
    <row r="413" ht="11.25">
      <c r="E413" s="86"/>
    </row>
    <row r="414" ht="11.25">
      <c r="E414" s="86"/>
    </row>
    <row r="415" ht="11.25">
      <c r="E415" s="86"/>
    </row>
    <row r="416" ht="11.25">
      <c r="E416" s="86"/>
    </row>
    <row r="417" ht="11.25">
      <c r="E417" s="86"/>
    </row>
    <row r="418" ht="11.25">
      <c r="E418" s="86"/>
    </row>
    <row r="419" ht="11.25">
      <c r="E419" s="86"/>
    </row>
    <row r="420" ht="11.25">
      <c r="E420" s="86"/>
    </row>
    <row r="421" ht="11.25">
      <c r="E421" s="86"/>
    </row>
    <row r="422" ht="11.25">
      <c r="E422" s="86"/>
    </row>
    <row r="423" ht="11.25">
      <c r="E423" s="86"/>
    </row>
    <row r="424" ht="11.25">
      <c r="E424" s="86"/>
    </row>
    <row r="425" ht="11.25">
      <c r="E425" s="86"/>
    </row>
    <row r="426" ht="11.25">
      <c r="E426" s="86"/>
    </row>
    <row r="427" ht="11.25">
      <c r="E427" s="86"/>
    </row>
    <row r="428" ht="11.25">
      <c r="E428" s="86"/>
    </row>
    <row r="429" ht="11.25">
      <c r="E429" s="86"/>
    </row>
    <row r="430" ht="11.25">
      <c r="E430" s="86"/>
    </row>
    <row r="431" ht="11.25">
      <c r="E431" s="86"/>
    </row>
    <row r="432" ht="11.25">
      <c r="E432" s="86"/>
    </row>
    <row r="433" ht="11.25">
      <c r="E433" s="86"/>
    </row>
    <row r="434" ht="11.25">
      <c r="E434" s="86"/>
    </row>
    <row r="435" ht="11.25">
      <c r="E435" s="86"/>
    </row>
    <row r="436" ht="11.25">
      <c r="E436" s="86"/>
    </row>
    <row r="437" ht="11.25">
      <c r="E437" s="86"/>
    </row>
    <row r="438" ht="11.25">
      <c r="E438" s="86"/>
    </row>
    <row r="439" ht="11.25">
      <c r="E439" s="86"/>
    </row>
    <row r="440" ht="11.25">
      <c r="E440" s="86"/>
    </row>
    <row r="441" ht="11.25">
      <c r="E441" s="86"/>
    </row>
    <row r="442" ht="11.25">
      <c r="E442" s="86"/>
    </row>
    <row r="443" ht="11.25">
      <c r="E443" s="86"/>
    </row>
    <row r="444" ht="11.25">
      <c r="E444" s="86"/>
    </row>
    <row r="445" ht="11.25">
      <c r="E445" s="86"/>
    </row>
    <row r="446" ht="11.25">
      <c r="E446" s="86"/>
    </row>
    <row r="447" ht="11.25">
      <c r="E447" s="86"/>
    </row>
    <row r="448" ht="11.25">
      <c r="E448" s="86"/>
    </row>
    <row r="449" ht="11.25">
      <c r="E449" s="86"/>
    </row>
    <row r="450" ht="11.25">
      <c r="E450" s="86"/>
    </row>
    <row r="451" ht="11.25">
      <c r="E451" s="86"/>
    </row>
    <row r="452" ht="11.25">
      <c r="E452" s="86"/>
    </row>
    <row r="453" ht="11.25">
      <c r="E453" s="86"/>
    </row>
    <row r="454" ht="11.25">
      <c r="E454" s="86"/>
    </row>
    <row r="455" ht="11.25">
      <c r="E455" s="86"/>
    </row>
    <row r="456" ht="11.25">
      <c r="E456" s="86"/>
    </row>
    <row r="457" ht="11.25">
      <c r="E457" s="86"/>
    </row>
    <row r="458" ht="11.25">
      <c r="E458" s="86"/>
    </row>
    <row r="459" ht="11.25">
      <c r="E459" s="86"/>
    </row>
    <row r="460" ht="11.25">
      <c r="E460" s="86"/>
    </row>
    <row r="461" ht="11.25">
      <c r="E461" s="86"/>
    </row>
    <row r="462" ht="11.25">
      <c r="E462" s="86"/>
    </row>
    <row r="463" ht="11.25">
      <c r="E463" s="86"/>
    </row>
    <row r="464" ht="11.25">
      <c r="E464" s="86"/>
    </row>
    <row r="465" ht="11.25">
      <c r="E465" s="86"/>
    </row>
    <row r="466" ht="11.25">
      <c r="E466" s="86"/>
    </row>
    <row r="467" ht="11.25">
      <c r="E467" s="86"/>
    </row>
    <row r="468" ht="11.25">
      <c r="E468" s="86"/>
    </row>
    <row r="469" ht="11.25">
      <c r="E469" s="86"/>
    </row>
    <row r="470" ht="11.25">
      <c r="E470" s="86"/>
    </row>
    <row r="471" ht="11.25">
      <c r="E471" s="86"/>
    </row>
    <row r="472" ht="11.25">
      <c r="E472" s="86"/>
    </row>
    <row r="473" ht="11.25">
      <c r="E473" s="86"/>
    </row>
    <row r="474" ht="11.25">
      <c r="E474" s="86"/>
    </row>
    <row r="475" ht="11.25">
      <c r="E475" s="86"/>
    </row>
    <row r="476" ht="11.25">
      <c r="E476" s="86"/>
    </row>
    <row r="477" ht="11.25">
      <c r="E477" s="86"/>
    </row>
    <row r="478" ht="11.25">
      <c r="E478" s="86"/>
    </row>
    <row r="479" ht="11.25">
      <c r="E479" s="86"/>
    </row>
    <row r="480" ht="11.25">
      <c r="E480" s="86"/>
    </row>
    <row r="481" ht="11.25">
      <c r="E481" s="86"/>
    </row>
    <row r="482" ht="11.25">
      <c r="E482" s="86"/>
    </row>
    <row r="483" ht="11.25">
      <c r="E483" s="86"/>
    </row>
    <row r="484" ht="11.25">
      <c r="E484" s="86"/>
    </row>
    <row r="485" ht="11.25">
      <c r="E485" s="86"/>
    </row>
    <row r="486" ht="11.25">
      <c r="E486" s="86"/>
    </row>
    <row r="487" ht="11.25">
      <c r="E487" s="86"/>
    </row>
    <row r="488" ht="11.25">
      <c r="E488" s="86"/>
    </row>
    <row r="489" ht="11.25">
      <c r="E489" s="86"/>
    </row>
    <row r="490" ht="11.25">
      <c r="E490" s="86"/>
    </row>
    <row r="491" ht="11.25">
      <c r="E491" s="86"/>
    </row>
    <row r="492" ht="11.25">
      <c r="E492" s="86"/>
    </row>
    <row r="493" ht="11.25">
      <c r="E493" s="86"/>
    </row>
    <row r="494" ht="11.25">
      <c r="E494" s="86"/>
    </row>
  </sheetData>
  <sheetProtection/>
  <mergeCells count="10">
    <mergeCell ref="B45:AI45"/>
    <mergeCell ref="B46:AH46"/>
    <mergeCell ref="C48:F48"/>
    <mergeCell ref="C49:F49"/>
    <mergeCell ref="AK2:AQ2"/>
    <mergeCell ref="B3:E3"/>
    <mergeCell ref="B24:E24"/>
    <mergeCell ref="B2:AI2"/>
    <mergeCell ref="AC3:AI3"/>
    <mergeCell ref="U3:AB3"/>
  </mergeCells>
  <conditionalFormatting sqref="E25:E44 L4:L25 E4:E23 F4:K44 E44:K44 M4:S44 T4:T25 U4:AA44 AC4:AI44 AB4:AB25">
    <cfRule type="cellIs" priority="3" dxfId="12" operator="equal" stopIfTrue="1">
      <formula>0</formula>
    </cfRule>
  </conditionalFormatting>
  <conditionalFormatting sqref="AK4:AQ44">
    <cfRule type="cellIs" priority="4" dxfId="16" operator="greaterThanOrEqual" stopIfTrue="1">
      <formula>1</formula>
    </cfRule>
  </conditionalFormatting>
  <printOptions horizontalCentered="1" verticalCentered="1"/>
  <pageMargins left="0" right="0" top="0" bottom="0" header="0.5118110236220472" footer="0.5118110236220472"/>
  <pageSetup errors="blank" horizontalDpi="600" verticalDpi="600" orientation="landscape" paperSize="9" r:id="rId1"/>
  <ignoredErrors>
    <ignoredError sqref="AC37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AF103"/>
  <sheetViews>
    <sheetView view="pageBreakPreview" zoomScaleSheetLayoutView="100" zoomScalePageLayoutView="0" workbookViewId="0" topLeftCell="B1">
      <selection activeCell="AF3" sqref="AF3"/>
    </sheetView>
  </sheetViews>
  <sheetFormatPr defaultColWidth="8.00390625" defaultRowHeight="12" customHeight="1"/>
  <cols>
    <col min="1" max="1" width="3.125" style="33" hidden="1" customWidth="1"/>
    <col min="2" max="2" width="2.875" style="33" customWidth="1"/>
    <col min="3" max="3" width="1.37890625" style="34" customWidth="1"/>
    <col min="4" max="4" width="12.125" style="35" customWidth="1"/>
    <col min="5" max="5" width="2.00390625" style="36" customWidth="1"/>
    <col min="6" max="6" width="3.50390625" style="37" hidden="1" customWidth="1"/>
    <col min="7" max="7" width="1.12109375" style="36" hidden="1" customWidth="1"/>
    <col min="8" max="8" width="8.875" style="35" customWidth="1"/>
    <col min="9" max="9" width="2.625" style="35" customWidth="1"/>
    <col min="10" max="10" width="1.625" style="36" customWidth="1"/>
    <col min="11" max="11" width="3.50390625" style="35" customWidth="1"/>
    <col min="12" max="12" width="1.625" style="35" customWidth="1"/>
    <col min="13" max="13" width="3.375" style="77" customWidth="1"/>
    <col min="14" max="14" width="1.12109375" style="38" customWidth="1"/>
    <col min="15" max="15" width="3.125" style="35" customWidth="1"/>
    <col min="16" max="16" width="1.4921875" style="35" customWidth="1"/>
    <col min="17" max="17" width="4.125" style="35" hidden="1" customWidth="1"/>
    <col min="18" max="18" width="2.875" style="33" customWidth="1"/>
    <col min="19" max="19" width="1.37890625" style="34" customWidth="1"/>
    <col min="20" max="20" width="12.125" style="35" customWidth="1"/>
    <col min="21" max="21" width="2.00390625" style="36" customWidth="1"/>
    <col min="22" max="22" width="3.50390625" style="37" hidden="1" customWidth="1"/>
    <col min="23" max="23" width="1.12109375" style="36" hidden="1" customWidth="1"/>
    <col min="24" max="24" width="8.875" style="35" customWidth="1"/>
    <col min="25" max="25" width="2.625" style="35" customWidth="1"/>
    <col min="26" max="26" width="1.625" style="36" customWidth="1"/>
    <col min="27" max="27" width="3.50390625" style="35" customWidth="1"/>
    <col min="28" max="28" width="1.625" style="35" customWidth="1"/>
    <col min="29" max="29" width="3.125" style="38" customWidth="1"/>
    <col min="30" max="30" width="1.12109375" style="38" customWidth="1"/>
    <col min="31" max="31" width="3.125" style="35" customWidth="1"/>
    <col min="32" max="32" width="1.4921875" style="35" customWidth="1"/>
    <col min="33" max="16384" width="8.00390625" style="33" customWidth="1"/>
  </cols>
  <sheetData>
    <row r="1" spans="2:32" ht="20.25" customHeight="1">
      <c r="B1" s="136" t="s">
        <v>182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</row>
    <row r="2" spans="16:32" ht="12" customHeight="1">
      <c r="P2" s="138" t="s">
        <v>79</v>
      </c>
      <c r="Q2" s="138"/>
      <c r="R2" s="138"/>
      <c r="S2" s="138"/>
      <c r="T2" s="138"/>
      <c r="U2" s="138"/>
      <c r="V2" s="138"/>
      <c r="W2" s="138"/>
      <c r="X2" s="139" t="s">
        <v>183</v>
      </c>
      <c r="Y2" s="140"/>
      <c r="Z2" s="140"/>
      <c r="AA2" s="140"/>
      <c r="AB2" s="140"/>
      <c r="AC2" s="140"/>
      <c r="AD2" s="140"/>
      <c r="AE2" s="140"/>
      <c r="AF2" s="140"/>
    </row>
    <row r="3" spans="2:32" s="37" customFormat="1" ht="20.25" customHeight="1" thickBot="1">
      <c r="B3" s="47" t="s">
        <v>16</v>
      </c>
      <c r="C3" s="47" t="s">
        <v>24</v>
      </c>
      <c r="D3" s="47" t="s">
        <v>4</v>
      </c>
      <c r="E3" s="47" t="s">
        <v>21</v>
      </c>
      <c r="F3" s="47" t="s">
        <v>17</v>
      </c>
      <c r="G3" s="47" t="s">
        <v>22</v>
      </c>
      <c r="H3" s="47" t="s">
        <v>18</v>
      </c>
      <c r="I3" s="47" t="s">
        <v>19</v>
      </c>
      <c r="J3" s="47" t="s">
        <v>23</v>
      </c>
      <c r="K3" s="47" t="s">
        <v>20</v>
      </c>
      <c r="L3" s="47" t="s">
        <v>21</v>
      </c>
      <c r="M3" s="48" t="s">
        <v>25</v>
      </c>
      <c r="N3" s="48" t="s">
        <v>22</v>
      </c>
      <c r="O3" s="47" t="s">
        <v>27</v>
      </c>
      <c r="P3" s="80" t="s">
        <v>23</v>
      </c>
      <c r="Q3" s="49"/>
      <c r="R3" s="50" t="s">
        <v>16</v>
      </c>
      <c r="S3" s="47" t="s">
        <v>24</v>
      </c>
      <c r="T3" s="47" t="s">
        <v>4</v>
      </c>
      <c r="U3" s="47" t="s">
        <v>21</v>
      </c>
      <c r="V3" s="47" t="s">
        <v>17</v>
      </c>
      <c r="W3" s="47" t="s">
        <v>22</v>
      </c>
      <c r="X3" s="47" t="s">
        <v>18</v>
      </c>
      <c r="Y3" s="47" t="s">
        <v>19</v>
      </c>
      <c r="Z3" s="47" t="s">
        <v>23</v>
      </c>
      <c r="AA3" s="47" t="s">
        <v>20</v>
      </c>
      <c r="AB3" s="47" t="s">
        <v>13</v>
      </c>
      <c r="AC3" s="48" t="s">
        <v>25</v>
      </c>
      <c r="AD3" s="48" t="s">
        <v>14</v>
      </c>
      <c r="AE3" s="47" t="s">
        <v>27</v>
      </c>
      <c r="AF3" s="47" t="s">
        <v>15</v>
      </c>
    </row>
    <row r="4" spans="1:32" ht="15.75" customHeight="1">
      <c r="A4" s="33">
        <v>1</v>
      </c>
      <c r="B4" s="69">
        <f aca="true" t="shared" si="0" ref="B4:B35">IF(VLOOKUP(A4,順①,12,FALSE)=280,"WD",IF(VLOOKUP(A4,順①,12,FALSE)=300,"DQ",IF(VLOOKUP(A4,順①,12,FALSE)=290,"NR",IF(VLOOKUP(A4,順①,12,FALSE)=270,"Scr",VLOOKUP(A4,順①,14,FALSE)))))</f>
        <v>1</v>
      </c>
      <c r="C4" s="69">
        <f aca="true" t="shared" si="1" ref="C4:C35">IF(VLOOKUP(A4,順①,5,FALSE)=0,"",VLOOKUP(A4,順①,5,FALSE))</f>
      </c>
      <c r="D4" s="73">
        <f aca="true" t="shared" si="2" ref="D4:D35">VLOOKUP(A4,順①,6,FALSE)</f>
        <v>0</v>
      </c>
      <c r="E4" s="69" t="s">
        <v>21</v>
      </c>
      <c r="F4" s="69">
        <f aca="true" t="shared" si="3" ref="F4:F35">VLOOKUP(A4,順①,7,FALSE)</f>
        <v>0</v>
      </c>
      <c r="G4" s="69" t="s">
        <v>22</v>
      </c>
      <c r="H4" s="69">
        <f aca="true" t="shared" si="4" ref="H4:H35">VLOOKUP(A4,順①,8,FALSE)</f>
        <v>0</v>
      </c>
      <c r="I4" s="69">
        <f aca="true" t="shared" si="5" ref="I4:I35">VLOOKUP(A4,順①,9,FALSE)</f>
        <v>0</v>
      </c>
      <c r="J4" s="69" t="s">
        <v>23</v>
      </c>
      <c r="K4" s="70" t="str">
        <f aca="true" t="shared" si="6" ref="K4:K35">IF(VLOOKUP(A4,順①,12,FALSE)&gt;=270,"-",VLOOKUP(A4,順①,12,FALSE))</f>
        <v>-</v>
      </c>
      <c r="L4" s="69" t="s">
        <v>21</v>
      </c>
      <c r="M4" s="71">
        <f aca="true" t="shared" si="7" ref="M4:M35">IF(VLOOKUP(A4,順①,10,FALSE)&gt;=135,"-",VLOOKUP(A4,順①,10,FALSE))</f>
        <v>0</v>
      </c>
      <c r="N4" s="72" t="s">
        <v>22</v>
      </c>
      <c r="O4" s="73">
        <f aca="true" t="shared" si="8" ref="O4:O35">IF(VLOOKUP(A4,順①,11,FALSE)&gt;=135,"-",VLOOKUP(A4,順①,11,FALSE))</f>
        <v>0</v>
      </c>
      <c r="P4" s="74" t="s">
        <v>23</v>
      </c>
      <c r="Q4" s="44">
        <v>51</v>
      </c>
      <c r="R4" s="69"/>
      <c r="S4" s="69"/>
      <c r="T4" s="73"/>
      <c r="U4" s="69"/>
      <c r="V4" s="69"/>
      <c r="W4" s="69"/>
      <c r="X4" s="69"/>
      <c r="Y4" s="69"/>
      <c r="Z4" s="69"/>
      <c r="AA4" s="70"/>
      <c r="AB4" s="69"/>
      <c r="AC4" s="71"/>
      <c r="AD4" s="72"/>
      <c r="AE4" s="73"/>
      <c r="AF4" s="69"/>
    </row>
    <row r="5" spans="1:32" ht="15.75" customHeight="1">
      <c r="A5" s="33">
        <v>2</v>
      </c>
      <c r="B5" s="69" t="e">
        <f t="shared" si="0"/>
        <v>#N/A</v>
      </c>
      <c r="C5" s="69" t="e">
        <f t="shared" si="1"/>
        <v>#N/A</v>
      </c>
      <c r="D5" s="73" t="e">
        <f t="shared" si="2"/>
        <v>#N/A</v>
      </c>
      <c r="E5" s="69" t="s">
        <v>13</v>
      </c>
      <c r="F5" s="69" t="e">
        <f t="shared" si="3"/>
        <v>#N/A</v>
      </c>
      <c r="G5" s="69" t="s">
        <v>14</v>
      </c>
      <c r="H5" s="69" t="e">
        <f t="shared" si="4"/>
        <v>#N/A</v>
      </c>
      <c r="I5" s="69" t="e">
        <f t="shared" si="5"/>
        <v>#N/A</v>
      </c>
      <c r="J5" s="69" t="s">
        <v>15</v>
      </c>
      <c r="K5" s="70" t="e">
        <f t="shared" si="6"/>
        <v>#N/A</v>
      </c>
      <c r="L5" s="69" t="s">
        <v>13</v>
      </c>
      <c r="M5" s="71" t="e">
        <f t="shared" si="7"/>
        <v>#N/A</v>
      </c>
      <c r="N5" s="72" t="s">
        <v>14</v>
      </c>
      <c r="O5" s="73" t="e">
        <f t="shared" si="8"/>
        <v>#N/A</v>
      </c>
      <c r="P5" s="74" t="s">
        <v>15</v>
      </c>
      <c r="Q5" s="44">
        <v>52</v>
      </c>
      <c r="R5" s="69"/>
      <c r="S5" s="69"/>
      <c r="T5" s="73"/>
      <c r="U5" s="69"/>
      <c r="V5" s="69"/>
      <c r="W5" s="69"/>
      <c r="X5" s="69"/>
      <c r="Y5" s="69"/>
      <c r="Z5" s="69"/>
      <c r="AA5" s="70"/>
      <c r="AB5" s="69"/>
      <c r="AC5" s="71"/>
      <c r="AD5" s="72"/>
      <c r="AE5" s="73"/>
      <c r="AF5" s="69"/>
    </row>
    <row r="6" spans="1:32" ht="15.75" customHeight="1">
      <c r="A6" s="33">
        <v>3</v>
      </c>
      <c r="B6" s="69" t="e">
        <f t="shared" si="0"/>
        <v>#N/A</v>
      </c>
      <c r="C6" s="69" t="e">
        <f t="shared" si="1"/>
        <v>#N/A</v>
      </c>
      <c r="D6" s="73" t="e">
        <f t="shared" si="2"/>
        <v>#N/A</v>
      </c>
      <c r="E6" s="69" t="s">
        <v>13</v>
      </c>
      <c r="F6" s="69" t="e">
        <f t="shared" si="3"/>
        <v>#N/A</v>
      </c>
      <c r="G6" s="69" t="s">
        <v>14</v>
      </c>
      <c r="H6" s="69" t="e">
        <f t="shared" si="4"/>
        <v>#N/A</v>
      </c>
      <c r="I6" s="69" t="e">
        <f t="shared" si="5"/>
        <v>#N/A</v>
      </c>
      <c r="J6" s="69" t="s">
        <v>15</v>
      </c>
      <c r="K6" s="70" t="e">
        <f t="shared" si="6"/>
        <v>#N/A</v>
      </c>
      <c r="L6" s="69" t="s">
        <v>13</v>
      </c>
      <c r="M6" s="71" t="e">
        <f t="shared" si="7"/>
        <v>#N/A</v>
      </c>
      <c r="N6" s="72" t="s">
        <v>14</v>
      </c>
      <c r="O6" s="73" t="e">
        <f t="shared" si="8"/>
        <v>#N/A</v>
      </c>
      <c r="P6" s="74" t="s">
        <v>15</v>
      </c>
      <c r="Q6" s="44">
        <v>53</v>
      </c>
      <c r="R6" s="69"/>
      <c r="S6" s="69"/>
      <c r="T6" s="73"/>
      <c r="U6" s="69"/>
      <c r="V6" s="69"/>
      <c r="W6" s="69"/>
      <c r="X6" s="69"/>
      <c r="Y6" s="69"/>
      <c r="Z6" s="69"/>
      <c r="AA6" s="70"/>
      <c r="AB6" s="69"/>
      <c r="AC6" s="71"/>
      <c r="AD6" s="72"/>
      <c r="AE6" s="73"/>
      <c r="AF6" s="69"/>
    </row>
    <row r="7" spans="1:32" ht="15.75" customHeight="1">
      <c r="A7" s="33">
        <v>4</v>
      </c>
      <c r="B7" s="69" t="e">
        <f t="shared" si="0"/>
        <v>#N/A</v>
      </c>
      <c r="C7" s="69" t="e">
        <f t="shared" si="1"/>
        <v>#N/A</v>
      </c>
      <c r="D7" s="73" t="e">
        <f t="shared" si="2"/>
        <v>#N/A</v>
      </c>
      <c r="E7" s="69" t="s">
        <v>13</v>
      </c>
      <c r="F7" s="69" t="e">
        <f t="shared" si="3"/>
        <v>#N/A</v>
      </c>
      <c r="G7" s="69" t="s">
        <v>14</v>
      </c>
      <c r="H7" s="69" t="e">
        <f t="shared" si="4"/>
        <v>#N/A</v>
      </c>
      <c r="I7" s="69" t="e">
        <f t="shared" si="5"/>
        <v>#N/A</v>
      </c>
      <c r="J7" s="69" t="s">
        <v>15</v>
      </c>
      <c r="K7" s="70" t="e">
        <f t="shared" si="6"/>
        <v>#N/A</v>
      </c>
      <c r="L7" s="69" t="s">
        <v>13</v>
      </c>
      <c r="M7" s="71" t="e">
        <f t="shared" si="7"/>
        <v>#N/A</v>
      </c>
      <c r="N7" s="72" t="s">
        <v>14</v>
      </c>
      <c r="O7" s="73" t="e">
        <f t="shared" si="8"/>
        <v>#N/A</v>
      </c>
      <c r="P7" s="74" t="s">
        <v>15</v>
      </c>
      <c r="Q7" s="44">
        <v>54</v>
      </c>
      <c r="R7" s="69"/>
      <c r="S7" s="69"/>
      <c r="T7" s="73"/>
      <c r="U7" s="69"/>
      <c r="V7" s="69"/>
      <c r="W7" s="69"/>
      <c r="X7" s="69"/>
      <c r="Y7" s="69"/>
      <c r="Z7" s="69"/>
      <c r="AA7" s="70"/>
      <c r="AB7" s="69"/>
      <c r="AC7" s="71"/>
      <c r="AD7" s="72"/>
      <c r="AE7" s="73"/>
      <c r="AF7" s="69"/>
    </row>
    <row r="8" spans="1:32" ht="15.75" customHeight="1">
      <c r="A8" s="33">
        <v>5</v>
      </c>
      <c r="B8" s="69" t="e">
        <f t="shared" si="0"/>
        <v>#N/A</v>
      </c>
      <c r="C8" s="69" t="e">
        <f t="shared" si="1"/>
        <v>#N/A</v>
      </c>
      <c r="D8" s="73" t="e">
        <f t="shared" si="2"/>
        <v>#N/A</v>
      </c>
      <c r="E8" s="69" t="s">
        <v>13</v>
      </c>
      <c r="F8" s="69" t="e">
        <f t="shared" si="3"/>
        <v>#N/A</v>
      </c>
      <c r="G8" s="69" t="s">
        <v>14</v>
      </c>
      <c r="H8" s="69" t="e">
        <f t="shared" si="4"/>
        <v>#N/A</v>
      </c>
      <c r="I8" s="69" t="e">
        <f t="shared" si="5"/>
        <v>#N/A</v>
      </c>
      <c r="J8" s="69" t="s">
        <v>15</v>
      </c>
      <c r="K8" s="70" t="e">
        <f t="shared" si="6"/>
        <v>#N/A</v>
      </c>
      <c r="L8" s="69" t="s">
        <v>13</v>
      </c>
      <c r="M8" s="71" t="e">
        <f t="shared" si="7"/>
        <v>#N/A</v>
      </c>
      <c r="N8" s="72" t="s">
        <v>14</v>
      </c>
      <c r="O8" s="73" t="e">
        <f t="shared" si="8"/>
        <v>#N/A</v>
      </c>
      <c r="P8" s="74" t="s">
        <v>15</v>
      </c>
      <c r="Q8" s="44">
        <v>55</v>
      </c>
      <c r="R8" s="69"/>
      <c r="S8" s="69"/>
      <c r="T8" s="73"/>
      <c r="U8" s="69"/>
      <c r="V8" s="69"/>
      <c r="W8" s="69"/>
      <c r="X8" s="69"/>
      <c r="Y8" s="69"/>
      <c r="Z8" s="69"/>
      <c r="AA8" s="70"/>
      <c r="AB8" s="69"/>
      <c r="AC8" s="71"/>
      <c r="AD8" s="72"/>
      <c r="AE8" s="73"/>
      <c r="AF8" s="69"/>
    </row>
    <row r="9" spans="1:32" ht="15.75" customHeight="1">
      <c r="A9" s="33">
        <v>6</v>
      </c>
      <c r="B9" s="69" t="e">
        <f t="shared" si="0"/>
        <v>#N/A</v>
      </c>
      <c r="C9" s="69" t="e">
        <f t="shared" si="1"/>
        <v>#N/A</v>
      </c>
      <c r="D9" s="73" t="e">
        <f t="shared" si="2"/>
        <v>#N/A</v>
      </c>
      <c r="E9" s="69" t="s">
        <v>13</v>
      </c>
      <c r="F9" s="69" t="e">
        <f t="shared" si="3"/>
        <v>#N/A</v>
      </c>
      <c r="G9" s="69" t="s">
        <v>14</v>
      </c>
      <c r="H9" s="69" t="e">
        <f t="shared" si="4"/>
        <v>#N/A</v>
      </c>
      <c r="I9" s="69" t="e">
        <f t="shared" si="5"/>
        <v>#N/A</v>
      </c>
      <c r="J9" s="69" t="s">
        <v>15</v>
      </c>
      <c r="K9" s="70" t="e">
        <f t="shared" si="6"/>
        <v>#N/A</v>
      </c>
      <c r="L9" s="69" t="s">
        <v>13</v>
      </c>
      <c r="M9" s="71" t="e">
        <f t="shared" si="7"/>
        <v>#N/A</v>
      </c>
      <c r="N9" s="72" t="s">
        <v>14</v>
      </c>
      <c r="O9" s="73" t="e">
        <f t="shared" si="8"/>
        <v>#N/A</v>
      </c>
      <c r="P9" s="74" t="s">
        <v>15</v>
      </c>
      <c r="Q9" s="44">
        <v>56</v>
      </c>
      <c r="R9" s="69"/>
      <c r="S9" s="69"/>
      <c r="T9" s="73"/>
      <c r="U9" s="69"/>
      <c r="V9" s="69"/>
      <c r="W9" s="69"/>
      <c r="X9" s="69"/>
      <c r="Y9" s="69"/>
      <c r="Z9" s="69"/>
      <c r="AA9" s="70"/>
      <c r="AB9" s="69"/>
      <c r="AC9" s="71"/>
      <c r="AD9" s="72"/>
      <c r="AE9" s="73"/>
      <c r="AF9" s="69"/>
    </row>
    <row r="10" spans="1:32" ht="15.75" customHeight="1">
      <c r="A10" s="33">
        <v>7</v>
      </c>
      <c r="B10" s="69" t="e">
        <f t="shared" si="0"/>
        <v>#N/A</v>
      </c>
      <c r="C10" s="69" t="e">
        <f t="shared" si="1"/>
        <v>#N/A</v>
      </c>
      <c r="D10" s="73" t="e">
        <f t="shared" si="2"/>
        <v>#N/A</v>
      </c>
      <c r="E10" s="69" t="s">
        <v>13</v>
      </c>
      <c r="F10" s="69" t="e">
        <f t="shared" si="3"/>
        <v>#N/A</v>
      </c>
      <c r="G10" s="69" t="s">
        <v>14</v>
      </c>
      <c r="H10" s="69" t="e">
        <f t="shared" si="4"/>
        <v>#N/A</v>
      </c>
      <c r="I10" s="69" t="e">
        <f t="shared" si="5"/>
        <v>#N/A</v>
      </c>
      <c r="J10" s="69" t="s">
        <v>15</v>
      </c>
      <c r="K10" s="70" t="e">
        <f t="shared" si="6"/>
        <v>#N/A</v>
      </c>
      <c r="L10" s="69" t="s">
        <v>13</v>
      </c>
      <c r="M10" s="71" t="e">
        <f t="shared" si="7"/>
        <v>#N/A</v>
      </c>
      <c r="N10" s="72" t="s">
        <v>14</v>
      </c>
      <c r="O10" s="73" t="e">
        <f t="shared" si="8"/>
        <v>#N/A</v>
      </c>
      <c r="P10" s="74" t="s">
        <v>15</v>
      </c>
      <c r="Q10" s="44">
        <v>57</v>
      </c>
      <c r="R10" s="69"/>
      <c r="S10" s="69"/>
      <c r="T10" s="73"/>
      <c r="U10" s="69"/>
      <c r="V10" s="69"/>
      <c r="W10" s="69"/>
      <c r="X10" s="69"/>
      <c r="Y10" s="69"/>
      <c r="Z10" s="69"/>
      <c r="AA10" s="70"/>
      <c r="AB10" s="69"/>
      <c r="AC10" s="71"/>
      <c r="AD10" s="72"/>
      <c r="AE10" s="73"/>
      <c r="AF10" s="69"/>
    </row>
    <row r="11" spans="1:32" ht="15.75" customHeight="1">
      <c r="A11" s="33">
        <v>8</v>
      </c>
      <c r="B11" s="69" t="e">
        <f t="shared" si="0"/>
        <v>#N/A</v>
      </c>
      <c r="C11" s="69" t="e">
        <f t="shared" si="1"/>
        <v>#N/A</v>
      </c>
      <c r="D11" s="73" t="e">
        <f t="shared" si="2"/>
        <v>#N/A</v>
      </c>
      <c r="E11" s="69" t="s">
        <v>13</v>
      </c>
      <c r="F11" s="69" t="e">
        <f t="shared" si="3"/>
        <v>#N/A</v>
      </c>
      <c r="G11" s="69" t="s">
        <v>14</v>
      </c>
      <c r="H11" s="69" t="e">
        <f t="shared" si="4"/>
        <v>#N/A</v>
      </c>
      <c r="I11" s="69" t="e">
        <f t="shared" si="5"/>
        <v>#N/A</v>
      </c>
      <c r="J11" s="69" t="s">
        <v>15</v>
      </c>
      <c r="K11" s="70" t="e">
        <f t="shared" si="6"/>
        <v>#N/A</v>
      </c>
      <c r="L11" s="69" t="s">
        <v>13</v>
      </c>
      <c r="M11" s="71" t="e">
        <f t="shared" si="7"/>
        <v>#N/A</v>
      </c>
      <c r="N11" s="72" t="s">
        <v>14</v>
      </c>
      <c r="O11" s="73" t="e">
        <f t="shared" si="8"/>
        <v>#N/A</v>
      </c>
      <c r="P11" s="74" t="s">
        <v>15</v>
      </c>
      <c r="Q11" s="44">
        <v>58</v>
      </c>
      <c r="R11" s="69"/>
      <c r="S11" s="69"/>
      <c r="T11" s="73"/>
      <c r="U11" s="69"/>
      <c r="V11" s="69"/>
      <c r="W11" s="69"/>
      <c r="X11" s="69"/>
      <c r="Y11" s="69"/>
      <c r="Z11" s="69"/>
      <c r="AA11" s="70"/>
      <c r="AB11" s="69"/>
      <c r="AC11" s="71"/>
      <c r="AD11" s="72"/>
      <c r="AE11" s="73"/>
      <c r="AF11" s="69"/>
    </row>
    <row r="12" spans="1:32" ht="15.75" customHeight="1">
      <c r="A12" s="33">
        <v>9</v>
      </c>
      <c r="B12" s="69" t="e">
        <f t="shared" si="0"/>
        <v>#N/A</v>
      </c>
      <c r="C12" s="69" t="e">
        <f t="shared" si="1"/>
        <v>#N/A</v>
      </c>
      <c r="D12" s="73" t="e">
        <f t="shared" si="2"/>
        <v>#N/A</v>
      </c>
      <c r="E12" s="69" t="s">
        <v>13</v>
      </c>
      <c r="F12" s="69" t="e">
        <f t="shared" si="3"/>
        <v>#N/A</v>
      </c>
      <c r="G12" s="69" t="s">
        <v>14</v>
      </c>
      <c r="H12" s="69" t="e">
        <f t="shared" si="4"/>
        <v>#N/A</v>
      </c>
      <c r="I12" s="69" t="e">
        <f t="shared" si="5"/>
        <v>#N/A</v>
      </c>
      <c r="J12" s="69" t="s">
        <v>15</v>
      </c>
      <c r="K12" s="70" t="e">
        <f t="shared" si="6"/>
        <v>#N/A</v>
      </c>
      <c r="L12" s="69" t="s">
        <v>13</v>
      </c>
      <c r="M12" s="71" t="e">
        <f t="shared" si="7"/>
        <v>#N/A</v>
      </c>
      <c r="N12" s="72" t="s">
        <v>14</v>
      </c>
      <c r="O12" s="73" t="e">
        <f t="shared" si="8"/>
        <v>#N/A</v>
      </c>
      <c r="P12" s="74" t="s">
        <v>15</v>
      </c>
      <c r="Q12" s="44">
        <v>59</v>
      </c>
      <c r="R12" s="69"/>
      <c r="S12" s="69"/>
      <c r="T12" s="73"/>
      <c r="U12" s="69"/>
      <c r="V12" s="69"/>
      <c r="W12" s="69"/>
      <c r="X12" s="69"/>
      <c r="Y12" s="69"/>
      <c r="Z12" s="69"/>
      <c r="AA12" s="70"/>
      <c r="AB12" s="69"/>
      <c r="AC12" s="71"/>
      <c r="AD12" s="72"/>
      <c r="AE12" s="73"/>
      <c r="AF12" s="69"/>
    </row>
    <row r="13" spans="1:32" ht="15.75" customHeight="1">
      <c r="A13" s="33">
        <v>10</v>
      </c>
      <c r="B13" s="69" t="e">
        <f t="shared" si="0"/>
        <v>#N/A</v>
      </c>
      <c r="C13" s="69" t="e">
        <f t="shared" si="1"/>
        <v>#N/A</v>
      </c>
      <c r="D13" s="73" t="e">
        <f t="shared" si="2"/>
        <v>#N/A</v>
      </c>
      <c r="E13" s="69" t="s">
        <v>13</v>
      </c>
      <c r="F13" s="69" t="e">
        <f t="shared" si="3"/>
        <v>#N/A</v>
      </c>
      <c r="G13" s="69" t="s">
        <v>14</v>
      </c>
      <c r="H13" s="69" t="e">
        <f t="shared" si="4"/>
        <v>#N/A</v>
      </c>
      <c r="I13" s="69" t="e">
        <f t="shared" si="5"/>
        <v>#N/A</v>
      </c>
      <c r="J13" s="69" t="s">
        <v>15</v>
      </c>
      <c r="K13" s="70" t="e">
        <f t="shared" si="6"/>
        <v>#N/A</v>
      </c>
      <c r="L13" s="69" t="s">
        <v>13</v>
      </c>
      <c r="M13" s="71" t="e">
        <f t="shared" si="7"/>
        <v>#N/A</v>
      </c>
      <c r="N13" s="72" t="s">
        <v>14</v>
      </c>
      <c r="O13" s="73" t="e">
        <f t="shared" si="8"/>
        <v>#N/A</v>
      </c>
      <c r="P13" s="74" t="s">
        <v>15</v>
      </c>
      <c r="Q13" s="44">
        <v>60</v>
      </c>
      <c r="R13" s="69"/>
      <c r="S13" s="69"/>
      <c r="T13" s="73"/>
      <c r="U13" s="69"/>
      <c r="V13" s="69"/>
      <c r="W13" s="69"/>
      <c r="X13" s="69"/>
      <c r="Y13" s="69"/>
      <c r="Z13" s="69"/>
      <c r="AA13" s="70"/>
      <c r="AB13" s="69"/>
      <c r="AC13" s="71"/>
      <c r="AD13" s="72"/>
      <c r="AE13" s="73"/>
      <c r="AF13" s="69"/>
    </row>
    <row r="14" spans="1:32" ht="15.75" customHeight="1">
      <c r="A14" s="33">
        <v>11</v>
      </c>
      <c r="B14" s="69" t="e">
        <f t="shared" si="0"/>
        <v>#N/A</v>
      </c>
      <c r="C14" s="69" t="e">
        <f t="shared" si="1"/>
        <v>#N/A</v>
      </c>
      <c r="D14" s="73" t="e">
        <f t="shared" si="2"/>
        <v>#N/A</v>
      </c>
      <c r="E14" s="69" t="s">
        <v>13</v>
      </c>
      <c r="F14" s="69" t="e">
        <f t="shared" si="3"/>
        <v>#N/A</v>
      </c>
      <c r="G14" s="69" t="s">
        <v>14</v>
      </c>
      <c r="H14" s="69" t="e">
        <f t="shared" si="4"/>
        <v>#N/A</v>
      </c>
      <c r="I14" s="69" t="e">
        <f t="shared" si="5"/>
        <v>#N/A</v>
      </c>
      <c r="J14" s="69" t="s">
        <v>15</v>
      </c>
      <c r="K14" s="70" t="e">
        <f t="shared" si="6"/>
        <v>#N/A</v>
      </c>
      <c r="L14" s="69" t="s">
        <v>13</v>
      </c>
      <c r="M14" s="71" t="e">
        <f t="shared" si="7"/>
        <v>#N/A</v>
      </c>
      <c r="N14" s="72" t="s">
        <v>14</v>
      </c>
      <c r="O14" s="73" t="e">
        <f t="shared" si="8"/>
        <v>#N/A</v>
      </c>
      <c r="P14" s="74" t="s">
        <v>15</v>
      </c>
      <c r="Q14" s="44">
        <v>61</v>
      </c>
      <c r="R14" s="69"/>
      <c r="S14" s="69"/>
      <c r="T14" s="73"/>
      <c r="U14" s="69"/>
      <c r="V14" s="69"/>
      <c r="W14" s="69"/>
      <c r="X14" s="69"/>
      <c r="Y14" s="69"/>
      <c r="Z14" s="69"/>
      <c r="AA14" s="70"/>
      <c r="AB14" s="69"/>
      <c r="AC14" s="71"/>
      <c r="AD14" s="72"/>
      <c r="AE14" s="73"/>
      <c r="AF14" s="69"/>
    </row>
    <row r="15" spans="1:32" ht="15.75" customHeight="1">
      <c r="A15" s="33">
        <v>12</v>
      </c>
      <c r="B15" s="69" t="e">
        <f t="shared" si="0"/>
        <v>#N/A</v>
      </c>
      <c r="C15" s="69" t="e">
        <f t="shared" si="1"/>
        <v>#N/A</v>
      </c>
      <c r="D15" s="73" t="e">
        <f t="shared" si="2"/>
        <v>#N/A</v>
      </c>
      <c r="E15" s="69" t="s">
        <v>13</v>
      </c>
      <c r="F15" s="69" t="e">
        <f t="shared" si="3"/>
        <v>#N/A</v>
      </c>
      <c r="G15" s="69" t="s">
        <v>14</v>
      </c>
      <c r="H15" s="69" t="e">
        <f t="shared" si="4"/>
        <v>#N/A</v>
      </c>
      <c r="I15" s="69" t="e">
        <f t="shared" si="5"/>
        <v>#N/A</v>
      </c>
      <c r="J15" s="69" t="s">
        <v>15</v>
      </c>
      <c r="K15" s="70" t="e">
        <f t="shared" si="6"/>
        <v>#N/A</v>
      </c>
      <c r="L15" s="69" t="s">
        <v>13</v>
      </c>
      <c r="M15" s="71" t="e">
        <f t="shared" si="7"/>
        <v>#N/A</v>
      </c>
      <c r="N15" s="72" t="s">
        <v>14</v>
      </c>
      <c r="O15" s="73" t="e">
        <f t="shared" si="8"/>
        <v>#N/A</v>
      </c>
      <c r="P15" s="74" t="s">
        <v>15</v>
      </c>
      <c r="Q15" s="44">
        <v>62</v>
      </c>
      <c r="R15" s="69"/>
      <c r="S15" s="69"/>
      <c r="T15" s="73"/>
      <c r="U15" s="69"/>
      <c r="V15" s="69"/>
      <c r="W15" s="69"/>
      <c r="X15" s="69"/>
      <c r="Y15" s="69"/>
      <c r="Z15" s="69"/>
      <c r="AA15" s="70"/>
      <c r="AB15" s="69"/>
      <c r="AC15" s="71"/>
      <c r="AD15" s="72"/>
      <c r="AE15" s="73"/>
      <c r="AF15" s="69"/>
    </row>
    <row r="16" spans="1:32" ht="15.75" customHeight="1">
      <c r="A16" s="33">
        <v>13</v>
      </c>
      <c r="B16" s="69" t="e">
        <f t="shared" si="0"/>
        <v>#N/A</v>
      </c>
      <c r="C16" s="69" t="e">
        <f t="shared" si="1"/>
        <v>#N/A</v>
      </c>
      <c r="D16" s="73" t="e">
        <f t="shared" si="2"/>
        <v>#N/A</v>
      </c>
      <c r="E16" s="69" t="s">
        <v>13</v>
      </c>
      <c r="F16" s="69" t="e">
        <f t="shared" si="3"/>
        <v>#N/A</v>
      </c>
      <c r="G16" s="69" t="s">
        <v>14</v>
      </c>
      <c r="H16" s="69" t="e">
        <f t="shared" si="4"/>
        <v>#N/A</v>
      </c>
      <c r="I16" s="69" t="e">
        <f t="shared" si="5"/>
        <v>#N/A</v>
      </c>
      <c r="J16" s="69" t="s">
        <v>15</v>
      </c>
      <c r="K16" s="70" t="e">
        <f t="shared" si="6"/>
        <v>#N/A</v>
      </c>
      <c r="L16" s="69" t="s">
        <v>13</v>
      </c>
      <c r="M16" s="71" t="e">
        <f t="shared" si="7"/>
        <v>#N/A</v>
      </c>
      <c r="N16" s="72" t="s">
        <v>14</v>
      </c>
      <c r="O16" s="73" t="e">
        <f t="shared" si="8"/>
        <v>#N/A</v>
      </c>
      <c r="P16" s="74" t="s">
        <v>15</v>
      </c>
      <c r="Q16" s="44">
        <v>63</v>
      </c>
      <c r="R16" s="69"/>
      <c r="S16" s="69"/>
      <c r="T16" s="73"/>
      <c r="U16" s="69"/>
      <c r="V16" s="69"/>
      <c r="W16" s="69"/>
      <c r="X16" s="69"/>
      <c r="Y16" s="69"/>
      <c r="Z16" s="69"/>
      <c r="AA16" s="70"/>
      <c r="AB16" s="69"/>
      <c r="AC16" s="71"/>
      <c r="AD16" s="72"/>
      <c r="AE16" s="73"/>
      <c r="AF16" s="69"/>
    </row>
    <row r="17" spans="1:32" ht="15.75" customHeight="1">
      <c r="A17" s="33">
        <v>14</v>
      </c>
      <c r="B17" s="69" t="e">
        <f t="shared" si="0"/>
        <v>#N/A</v>
      </c>
      <c r="C17" s="69" t="e">
        <f t="shared" si="1"/>
        <v>#N/A</v>
      </c>
      <c r="D17" s="73" t="e">
        <f t="shared" si="2"/>
        <v>#N/A</v>
      </c>
      <c r="E17" s="69" t="s">
        <v>13</v>
      </c>
      <c r="F17" s="69" t="e">
        <f t="shared" si="3"/>
        <v>#N/A</v>
      </c>
      <c r="G17" s="69" t="s">
        <v>14</v>
      </c>
      <c r="H17" s="69" t="e">
        <f t="shared" si="4"/>
        <v>#N/A</v>
      </c>
      <c r="I17" s="69" t="e">
        <f t="shared" si="5"/>
        <v>#N/A</v>
      </c>
      <c r="J17" s="69" t="s">
        <v>15</v>
      </c>
      <c r="K17" s="70" t="e">
        <f t="shared" si="6"/>
        <v>#N/A</v>
      </c>
      <c r="L17" s="69" t="s">
        <v>13</v>
      </c>
      <c r="M17" s="71" t="e">
        <f t="shared" si="7"/>
        <v>#N/A</v>
      </c>
      <c r="N17" s="72" t="s">
        <v>14</v>
      </c>
      <c r="O17" s="73" t="e">
        <f t="shared" si="8"/>
        <v>#N/A</v>
      </c>
      <c r="P17" s="74" t="s">
        <v>15</v>
      </c>
      <c r="Q17" s="44">
        <v>64</v>
      </c>
      <c r="R17" s="69"/>
      <c r="S17" s="69"/>
      <c r="T17" s="73"/>
      <c r="U17" s="69"/>
      <c r="V17" s="69"/>
      <c r="W17" s="69"/>
      <c r="X17" s="69"/>
      <c r="Y17" s="69"/>
      <c r="Z17" s="69"/>
      <c r="AA17" s="70"/>
      <c r="AB17" s="69"/>
      <c r="AC17" s="71"/>
      <c r="AD17" s="72"/>
      <c r="AE17" s="73"/>
      <c r="AF17" s="69"/>
    </row>
    <row r="18" spans="1:32" ht="15.75" customHeight="1">
      <c r="A18" s="33">
        <v>15</v>
      </c>
      <c r="B18" s="69" t="e">
        <f t="shared" si="0"/>
        <v>#N/A</v>
      </c>
      <c r="C18" s="69" t="e">
        <f t="shared" si="1"/>
        <v>#N/A</v>
      </c>
      <c r="D18" s="73" t="e">
        <f t="shared" si="2"/>
        <v>#N/A</v>
      </c>
      <c r="E18" s="69" t="s">
        <v>13</v>
      </c>
      <c r="F18" s="69" t="e">
        <f t="shared" si="3"/>
        <v>#N/A</v>
      </c>
      <c r="G18" s="69" t="s">
        <v>14</v>
      </c>
      <c r="H18" s="69" t="e">
        <f t="shared" si="4"/>
        <v>#N/A</v>
      </c>
      <c r="I18" s="69" t="e">
        <f t="shared" si="5"/>
        <v>#N/A</v>
      </c>
      <c r="J18" s="69" t="s">
        <v>15</v>
      </c>
      <c r="K18" s="70" t="e">
        <f t="shared" si="6"/>
        <v>#N/A</v>
      </c>
      <c r="L18" s="69" t="s">
        <v>13</v>
      </c>
      <c r="M18" s="71" t="e">
        <f t="shared" si="7"/>
        <v>#N/A</v>
      </c>
      <c r="N18" s="72" t="s">
        <v>14</v>
      </c>
      <c r="O18" s="73" t="e">
        <f t="shared" si="8"/>
        <v>#N/A</v>
      </c>
      <c r="P18" s="74" t="s">
        <v>15</v>
      </c>
      <c r="Q18" s="44">
        <v>65</v>
      </c>
      <c r="R18" s="69"/>
      <c r="S18" s="69"/>
      <c r="T18" s="73"/>
      <c r="U18" s="69"/>
      <c r="V18" s="69"/>
      <c r="W18" s="69"/>
      <c r="X18" s="69"/>
      <c r="Y18" s="69"/>
      <c r="Z18" s="69"/>
      <c r="AA18" s="70"/>
      <c r="AB18" s="69"/>
      <c r="AC18" s="71"/>
      <c r="AD18" s="72"/>
      <c r="AE18" s="73"/>
      <c r="AF18" s="69"/>
    </row>
    <row r="19" spans="1:32" ht="15.75" customHeight="1">
      <c r="A19" s="33">
        <v>16</v>
      </c>
      <c r="B19" s="69" t="e">
        <f t="shared" si="0"/>
        <v>#N/A</v>
      </c>
      <c r="C19" s="69" t="e">
        <f t="shared" si="1"/>
        <v>#N/A</v>
      </c>
      <c r="D19" s="73" t="e">
        <f t="shared" si="2"/>
        <v>#N/A</v>
      </c>
      <c r="E19" s="69" t="s">
        <v>13</v>
      </c>
      <c r="F19" s="69" t="e">
        <f t="shared" si="3"/>
        <v>#N/A</v>
      </c>
      <c r="G19" s="69" t="s">
        <v>14</v>
      </c>
      <c r="H19" s="69" t="e">
        <f t="shared" si="4"/>
        <v>#N/A</v>
      </c>
      <c r="I19" s="69" t="e">
        <f t="shared" si="5"/>
        <v>#N/A</v>
      </c>
      <c r="J19" s="69" t="s">
        <v>15</v>
      </c>
      <c r="K19" s="70" t="e">
        <f t="shared" si="6"/>
        <v>#N/A</v>
      </c>
      <c r="L19" s="69" t="s">
        <v>13</v>
      </c>
      <c r="M19" s="71" t="e">
        <f t="shared" si="7"/>
        <v>#N/A</v>
      </c>
      <c r="N19" s="72" t="s">
        <v>14</v>
      </c>
      <c r="O19" s="73" t="e">
        <f t="shared" si="8"/>
        <v>#N/A</v>
      </c>
      <c r="P19" s="74" t="s">
        <v>15</v>
      </c>
      <c r="Q19" s="44">
        <v>66</v>
      </c>
      <c r="R19" s="69"/>
      <c r="S19" s="69"/>
      <c r="T19" s="73"/>
      <c r="U19" s="69"/>
      <c r="V19" s="69"/>
      <c r="W19" s="69"/>
      <c r="X19" s="69"/>
      <c r="Y19" s="69"/>
      <c r="Z19" s="69"/>
      <c r="AA19" s="70"/>
      <c r="AB19" s="69"/>
      <c r="AC19" s="71"/>
      <c r="AD19" s="72"/>
      <c r="AE19" s="73"/>
      <c r="AF19" s="69"/>
    </row>
    <row r="20" spans="1:32" ht="15.75" customHeight="1">
      <c r="A20" s="33">
        <v>17</v>
      </c>
      <c r="B20" s="69" t="e">
        <f t="shared" si="0"/>
        <v>#N/A</v>
      </c>
      <c r="C20" s="69" t="e">
        <f t="shared" si="1"/>
        <v>#N/A</v>
      </c>
      <c r="D20" s="73" t="e">
        <f t="shared" si="2"/>
        <v>#N/A</v>
      </c>
      <c r="E20" s="69" t="s">
        <v>13</v>
      </c>
      <c r="F20" s="69" t="e">
        <f t="shared" si="3"/>
        <v>#N/A</v>
      </c>
      <c r="G20" s="69" t="s">
        <v>14</v>
      </c>
      <c r="H20" s="69" t="e">
        <f t="shared" si="4"/>
        <v>#N/A</v>
      </c>
      <c r="I20" s="69" t="e">
        <f t="shared" si="5"/>
        <v>#N/A</v>
      </c>
      <c r="J20" s="69" t="s">
        <v>15</v>
      </c>
      <c r="K20" s="70" t="e">
        <f t="shared" si="6"/>
        <v>#N/A</v>
      </c>
      <c r="L20" s="69" t="s">
        <v>13</v>
      </c>
      <c r="M20" s="71" t="e">
        <f t="shared" si="7"/>
        <v>#N/A</v>
      </c>
      <c r="N20" s="72" t="s">
        <v>14</v>
      </c>
      <c r="O20" s="73" t="e">
        <f t="shared" si="8"/>
        <v>#N/A</v>
      </c>
      <c r="P20" s="74" t="s">
        <v>15</v>
      </c>
      <c r="Q20" s="44">
        <v>67</v>
      </c>
      <c r="R20" s="69"/>
      <c r="S20" s="69"/>
      <c r="T20" s="73"/>
      <c r="U20" s="69"/>
      <c r="V20" s="69"/>
      <c r="W20" s="69"/>
      <c r="X20" s="69"/>
      <c r="Y20" s="69"/>
      <c r="Z20" s="69"/>
      <c r="AA20" s="70"/>
      <c r="AB20" s="69"/>
      <c r="AC20" s="71"/>
      <c r="AD20" s="72"/>
      <c r="AE20" s="73"/>
      <c r="AF20" s="69"/>
    </row>
    <row r="21" spans="1:32" ht="15.75" customHeight="1">
      <c r="A21" s="33">
        <v>18</v>
      </c>
      <c r="B21" s="39" t="e">
        <f t="shared" si="0"/>
        <v>#N/A</v>
      </c>
      <c r="C21" s="39" t="e">
        <f t="shared" si="1"/>
        <v>#N/A</v>
      </c>
      <c r="D21" s="43" t="e">
        <f t="shared" si="2"/>
        <v>#N/A</v>
      </c>
      <c r="E21" s="39" t="s">
        <v>13</v>
      </c>
      <c r="F21" s="39" t="e">
        <f t="shared" si="3"/>
        <v>#N/A</v>
      </c>
      <c r="G21" s="39" t="s">
        <v>14</v>
      </c>
      <c r="H21" s="39" t="e">
        <f t="shared" si="4"/>
        <v>#N/A</v>
      </c>
      <c r="I21" s="39" t="e">
        <f t="shared" si="5"/>
        <v>#N/A</v>
      </c>
      <c r="J21" s="39" t="s">
        <v>15</v>
      </c>
      <c r="K21" s="40" t="e">
        <f t="shared" si="6"/>
        <v>#N/A</v>
      </c>
      <c r="L21" s="39" t="s">
        <v>13</v>
      </c>
      <c r="M21" s="41" t="e">
        <f t="shared" si="7"/>
        <v>#N/A</v>
      </c>
      <c r="N21" s="42" t="s">
        <v>14</v>
      </c>
      <c r="O21" s="43" t="e">
        <f t="shared" si="8"/>
        <v>#N/A</v>
      </c>
      <c r="P21" s="46" t="s">
        <v>15</v>
      </c>
      <c r="Q21" s="44">
        <v>68</v>
      </c>
      <c r="R21" s="69"/>
      <c r="S21" s="69"/>
      <c r="T21" s="73"/>
      <c r="U21" s="69"/>
      <c r="V21" s="69"/>
      <c r="W21" s="69"/>
      <c r="X21" s="69"/>
      <c r="Y21" s="69"/>
      <c r="Z21" s="69"/>
      <c r="AA21" s="70"/>
      <c r="AB21" s="69"/>
      <c r="AC21" s="71"/>
      <c r="AD21" s="72"/>
      <c r="AE21" s="73"/>
      <c r="AF21" s="69"/>
    </row>
    <row r="22" spans="1:32" ht="15.75" customHeight="1">
      <c r="A22" s="33">
        <v>19</v>
      </c>
      <c r="B22" s="39" t="e">
        <f t="shared" si="0"/>
        <v>#N/A</v>
      </c>
      <c r="C22" s="39" t="e">
        <f t="shared" si="1"/>
        <v>#N/A</v>
      </c>
      <c r="D22" s="43" t="e">
        <f t="shared" si="2"/>
        <v>#N/A</v>
      </c>
      <c r="E22" s="39" t="s">
        <v>13</v>
      </c>
      <c r="F22" s="39" t="e">
        <f t="shared" si="3"/>
        <v>#N/A</v>
      </c>
      <c r="G22" s="39" t="s">
        <v>14</v>
      </c>
      <c r="H22" s="39" t="e">
        <f t="shared" si="4"/>
        <v>#N/A</v>
      </c>
      <c r="I22" s="39" t="e">
        <f t="shared" si="5"/>
        <v>#N/A</v>
      </c>
      <c r="J22" s="39" t="s">
        <v>15</v>
      </c>
      <c r="K22" s="40" t="e">
        <f t="shared" si="6"/>
        <v>#N/A</v>
      </c>
      <c r="L22" s="39" t="s">
        <v>13</v>
      </c>
      <c r="M22" s="41" t="e">
        <f t="shared" si="7"/>
        <v>#N/A</v>
      </c>
      <c r="N22" s="42" t="s">
        <v>14</v>
      </c>
      <c r="O22" s="43" t="e">
        <f t="shared" si="8"/>
        <v>#N/A</v>
      </c>
      <c r="P22" s="46" t="s">
        <v>15</v>
      </c>
      <c r="Q22" s="44">
        <v>69</v>
      </c>
      <c r="R22" s="69"/>
      <c r="S22" s="69"/>
      <c r="T22" s="73"/>
      <c r="U22" s="69"/>
      <c r="V22" s="69"/>
      <c r="W22" s="69"/>
      <c r="X22" s="69"/>
      <c r="Y22" s="69"/>
      <c r="Z22" s="69"/>
      <c r="AA22" s="70"/>
      <c r="AB22" s="69"/>
      <c r="AC22" s="71"/>
      <c r="AD22" s="72"/>
      <c r="AE22" s="73"/>
      <c r="AF22" s="69"/>
    </row>
    <row r="23" spans="1:32" ht="15.75" customHeight="1">
      <c r="A23" s="33">
        <v>20</v>
      </c>
      <c r="B23" s="39" t="e">
        <f t="shared" si="0"/>
        <v>#N/A</v>
      </c>
      <c r="C23" s="39" t="e">
        <f t="shared" si="1"/>
        <v>#N/A</v>
      </c>
      <c r="D23" s="43" t="e">
        <f t="shared" si="2"/>
        <v>#N/A</v>
      </c>
      <c r="E23" s="39" t="s">
        <v>13</v>
      </c>
      <c r="F23" s="39" t="e">
        <f t="shared" si="3"/>
        <v>#N/A</v>
      </c>
      <c r="G23" s="39" t="s">
        <v>14</v>
      </c>
      <c r="H23" s="39" t="e">
        <f t="shared" si="4"/>
        <v>#N/A</v>
      </c>
      <c r="I23" s="39" t="e">
        <f t="shared" si="5"/>
        <v>#N/A</v>
      </c>
      <c r="J23" s="39" t="s">
        <v>15</v>
      </c>
      <c r="K23" s="40" t="e">
        <f t="shared" si="6"/>
        <v>#N/A</v>
      </c>
      <c r="L23" s="39" t="s">
        <v>13</v>
      </c>
      <c r="M23" s="41" t="e">
        <f t="shared" si="7"/>
        <v>#N/A</v>
      </c>
      <c r="N23" s="42" t="s">
        <v>14</v>
      </c>
      <c r="O23" s="43" t="e">
        <f t="shared" si="8"/>
        <v>#N/A</v>
      </c>
      <c r="P23" s="46" t="s">
        <v>15</v>
      </c>
      <c r="Q23" s="44">
        <v>70</v>
      </c>
      <c r="R23" s="69"/>
      <c r="S23" s="69"/>
      <c r="T23" s="73"/>
      <c r="U23" s="69"/>
      <c r="V23" s="69"/>
      <c r="W23" s="69"/>
      <c r="X23" s="69"/>
      <c r="Y23" s="69"/>
      <c r="Z23" s="69"/>
      <c r="AA23" s="70"/>
      <c r="AB23" s="69"/>
      <c r="AC23" s="71"/>
      <c r="AD23" s="72"/>
      <c r="AE23" s="73"/>
      <c r="AF23" s="69"/>
    </row>
    <row r="24" spans="1:32" ht="15.75" customHeight="1">
      <c r="A24" s="33">
        <v>21</v>
      </c>
      <c r="B24" s="39" t="e">
        <f t="shared" si="0"/>
        <v>#N/A</v>
      </c>
      <c r="C24" s="39" t="e">
        <f t="shared" si="1"/>
        <v>#N/A</v>
      </c>
      <c r="D24" s="43" t="e">
        <f t="shared" si="2"/>
        <v>#N/A</v>
      </c>
      <c r="E24" s="39" t="s">
        <v>13</v>
      </c>
      <c r="F24" s="39" t="e">
        <f t="shared" si="3"/>
        <v>#N/A</v>
      </c>
      <c r="G24" s="39" t="s">
        <v>14</v>
      </c>
      <c r="H24" s="39" t="e">
        <f t="shared" si="4"/>
        <v>#N/A</v>
      </c>
      <c r="I24" s="39" t="e">
        <f t="shared" si="5"/>
        <v>#N/A</v>
      </c>
      <c r="J24" s="39" t="s">
        <v>15</v>
      </c>
      <c r="K24" s="40" t="e">
        <f t="shared" si="6"/>
        <v>#N/A</v>
      </c>
      <c r="L24" s="39" t="s">
        <v>13</v>
      </c>
      <c r="M24" s="41" t="e">
        <f t="shared" si="7"/>
        <v>#N/A</v>
      </c>
      <c r="N24" s="42" t="s">
        <v>14</v>
      </c>
      <c r="O24" s="43" t="e">
        <f t="shared" si="8"/>
        <v>#N/A</v>
      </c>
      <c r="P24" s="46" t="s">
        <v>15</v>
      </c>
      <c r="Q24" s="44">
        <v>71</v>
      </c>
      <c r="R24" s="69"/>
      <c r="S24" s="69"/>
      <c r="T24" s="73"/>
      <c r="U24" s="69"/>
      <c r="V24" s="69"/>
      <c r="W24" s="69"/>
      <c r="X24" s="69"/>
      <c r="Y24" s="69"/>
      <c r="Z24" s="69"/>
      <c r="AA24" s="70"/>
      <c r="AB24" s="69"/>
      <c r="AC24" s="71"/>
      <c r="AD24" s="72"/>
      <c r="AE24" s="73"/>
      <c r="AF24" s="69"/>
    </row>
    <row r="25" spans="1:32" ht="15.75" customHeight="1">
      <c r="A25" s="33">
        <v>22</v>
      </c>
      <c r="B25" s="39" t="e">
        <f t="shared" si="0"/>
        <v>#N/A</v>
      </c>
      <c r="C25" s="39" t="e">
        <f t="shared" si="1"/>
        <v>#N/A</v>
      </c>
      <c r="D25" s="43" t="e">
        <f t="shared" si="2"/>
        <v>#N/A</v>
      </c>
      <c r="E25" s="39" t="s">
        <v>13</v>
      </c>
      <c r="F25" s="39" t="e">
        <f t="shared" si="3"/>
        <v>#N/A</v>
      </c>
      <c r="G25" s="39" t="s">
        <v>14</v>
      </c>
      <c r="H25" s="39" t="e">
        <f t="shared" si="4"/>
        <v>#N/A</v>
      </c>
      <c r="I25" s="39" t="e">
        <f t="shared" si="5"/>
        <v>#N/A</v>
      </c>
      <c r="J25" s="39" t="s">
        <v>15</v>
      </c>
      <c r="K25" s="40" t="e">
        <f t="shared" si="6"/>
        <v>#N/A</v>
      </c>
      <c r="L25" s="39" t="s">
        <v>13</v>
      </c>
      <c r="M25" s="41" t="e">
        <f t="shared" si="7"/>
        <v>#N/A</v>
      </c>
      <c r="N25" s="42" t="s">
        <v>14</v>
      </c>
      <c r="O25" s="43" t="e">
        <f t="shared" si="8"/>
        <v>#N/A</v>
      </c>
      <c r="P25" s="46" t="s">
        <v>15</v>
      </c>
      <c r="Q25" s="44">
        <v>72</v>
      </c>
      <c r="R25" s="69"/>
      <c r="S25" s="69"/>
      <c r="T25" s="73"/>
      <c r="U25" s="69"/>
      <c r="V25" s="69"/>
      <c r="W25" s="69"/>
      <c r="X25" s="69"/>
      <c r="Y25" s="69"/>
      <c r="Z25" s="69"/>
      <c r="AA25" s="70"/>
      <c r="AB25" s="69"/>
      <c r="AC25" s="71"/>
      <c r="AD25" s="72"/>
      <c r="AE25" s="73"/>
      <c r="AF25" s="69"/>
    </row>
    <row r="26" spans="1:32" ht="15.75" customHeight="1">
      <c r="A26" s="33">
        <v>23</v>
      </c>
      <c r="B26" s="39" t="e">
        <f t="shared" si="0"/>
        <v>#N/A</v>
      </c>
      <c r="C26" s="39" t="e">
        <f t="shared" si="1"/>
        <v>#N/A</v>
      </c>
      <c r="D26" s="43" t="e">
        <f t="shared" si="2"/>
        <v>#N/A</v>
      </c>
      <c r="E26" s="39" t="s">
        <v>13</v>
      </c>
      <c r="F26" s="39" t="e">
        <f t="shared" si="3"/>
        <v>#N/A</v>
      </c>
      <c r="G26" s="39" t="s">
        <v>14</v>
      </c>
      <c r="H26" s="39" t="e">
        <f t="shared" si="4"/>
        <v>#N/A</v>
      </c>
      <c r="I26" s="39" t="e">
        <f t="shared" si="5"/>
        <v>#N/A</v>
      </c>
      <c r="J26" s="39" t="s">
        <v>15</v>
      </c>
      <c r="K26" s="40" t="e">
        <f t="shared" si="6"/>
        <v>#N/A</v>
      </c>
      <c r="L26" s="39" t="s">
        <v>13</v>
      </c>
      <c r="M26" s="41" t="e">
        <f t="shared" si="7"/>
        <v>#N/A</v>
      </c>
      <c r="N26" s="42" t="s">
        <v>14</v>
      </c>
      <c r="O26" s="43" t="e">
        <f t="shared" si="8"/>
        <v>#N/A</v>
      </c>
      <c r="P26" s="46" t="s">
        <v>15</v>
      </c>
      <c r="Q26" s="44">
        <v>73</v>
      </c>
      <c r="R26" s="69"/>
      <c r="S26" s="69"/>
      <c r="T26" s="73"/>
      <c r="U26" s="69"/>
      <c r="V26" s="69"/>
      <c r="W26" s="69"/>
      <c r="X26" s="69"/>
      <c r="Y26" s="69"/>
      <c r="Z26" s="69"/>
      <c r="AA26" s="70"/>
      <c r="AB26" s="69"/>
      <c r="AC26" s="71"/>
      <c r="AD26" s="72"/>
      <c r="AE26" s="73"/>
      <c r="AF26" s="69"/>
    </row>
    <row r="27" spans="1:32" ht="15.75" customHeight="1">
      <c r="A27" s="33">
        <v>24</v>
      </c>
      <c r="B27" s="39" t="e">
        <f t="shared" si="0"/>
        <v>#N/A</v>
      </c>
      <c r="C27" s="39" t="e">
        <f t="shared" si="1"/>
        <v>#N/A</v>
      </c>
      <c r="D27" s="43" t="e">
        <f t="shared" si="2"/>
        <v>#N/A</v>
      </c>
      <c r="E27" s="39" t="s">
        <v>13</v>
      </c>
      <c r="F27" s="39" t="e">
        <f t="shared" si="3"/>
        <v>#N/A</v>
      </c>
      <c r="G27" s="39" t="s">
        <v>14</v>
      </c>
      <c r="H27" s="39" t="e">
        <f t="shared" si="4"/>
        <v>#N/A</v>
      </c>
      <c r="I27" s="39" t="e">
        <f t="shared" si="5"/>
        <v>#N/A</v>
      </c>
      <c r="J27" s="39" t="s">
        <v>15</v>
      </c>
      <c r="K27" s="40" t="e">
        <f t="shared" si="6"/>
        <v>#N/A</v>
      </c>
      <c r="L27" s="39" t="s">
        <v>13</v>
      </c>
      <c r="M27" s="41" t="e">
        <f t="shared" si="7"/>
        <v>#N/A</v>
      </c>
      <c r="N27" s="42" t="s">
        <v>14</v>
      </c>
      <c r="O27" s="43" t="e">
        <f t="shared" si="8"/>
        <v>#N/A</v>
      </c>
      <c r="P27" s="46" t="s">
        <v>15</v>
      </c>
      <c r="Q27" s="44">
        <v>74</v>
      </c>
      <c r="R27" s="69"/>
      <c r="S27" s="69"/>
      <c r="T27" s="73"/>
      <c r="U27" s="69"/>
      <c r="V27" s="69"/>
      <c r="W27" s="69"/>
      <c r="X27" s="69"/>
      <c r="Y27" s="69"/>
      <c r="Z27" s="69"/>
      <c r="AA27" s="70"/>
      <c r="AB27" s="69"/>
      <c r="AC27" s="71"/>
      <c r="AD27" s="72"/>
      <c r="AE27" s="73"/>
      <c r="AF27" s="69"/>
    </row>
    <row r="28" spans="1:32" ht="15.75" customHeight="1">
      <c r="A28" s="33">
        <v>25</v>
      </c>
      <c r="B28" s="39" t="e">
        <f t="shared" si="0"/>
        <v>#N/A</v>
      </c>
      <c r="C28" s="39" t="e">
        <f t="shared" si="1"/>
        <v>#N/A</v>
      </c>
      <c r="D28" s="43" t="e">
        <f t="shared" si="2"/>
        <v>#N/A</v>
      </c>
      <c r="E28" s="39" t="s">
        <v>13</v>
      </c>
      <c r="F28" s="39" t="e">
        <f t="shared" si="3"/>
        <v>#N/A</v>
      </c>
      <c r="G28" s="39" t="s">
        <v>14</v>
      </c>
      <c r="H28" s="39" t="e">
        <f t="shared" si="4"/>
        <v>#N/A</v>
      </c>
      <c r="I28" s="39" t="e">
        <f t="shared" si="5"/>
        <v>#N/A</v>
      </c>
      <c r="J28" s="39" t="s">
        <v>15</v>
      </c>
      <c r="K28" s="40" t="e">
        <f t="shared" si="6"/>
        <v>#N/A</v>
      </c>
      <c r="L28" s="39" t="s">
        <v>13</v>
      </c>
      <c r="M28" s="41" t="e">
        <f t="shared" si="7"/>
        <v>#N/A</v>
      </c>
      <c r="N28" s="42" t="s">
        <v>14</v>
      </c>
      <c r="O28" s="43" t="e">
        <f t="shared" si="8"/>
        <v>#N/A</v>
      </c>
      <c r="P28" s="46" t="s">
        <v>15</v>
      </c>
      <c r="Q28" s="44">
        <v>75</v>
      </c>
      <c r="R28" s="69"/>
      <c r="S28" s="69"/>
      <c r="T28" s="73"/>
      <c r="U28" s="69"/>
      <c r="V28" s="69"/>
      <c r="W28" s="69"/>
      <c r="X28" s="69"/>
      <c r="Y28" s="69"/>
      <c r="Z28" s="69"/>
      <c r="AA28" s="70"/>
      <c r="AB28" s="69"/>
      <c r="AC28" s="71"/>
      <c r="AD28" s="72"/>
      <c r="AE28" s="73"/>
      <c r="AF28" s="69"/>
    </row>
    <row r="29" spans="1:32" ht="15.75" customHeight="1">
      <c r="A29" s="33">
        <v>26</v>
      </c>
      <c r="B29" s="39" t="e">
        <f t="shared" si="0"/>
        <v>#N/A</v>
      </c>
      <c r="C29" s="39" t="e">
        <f t="shared" si="1"/>
        <v>#N/A</v>
      </c>
      <c r="D29" s="43" t="e">
        <f t="shared" si="2"/>
        <v>#N/A</v>
      </c>
      <c r="E29" s="39" t="s">
        <v>13</v>
      </c>
      <c r="F29" s="39" t="e">
        <f t="shared" si="3"/>
        <v>#N/A</v>
      </c>
      <c r="G29" s="39" t="s">
        <v>14</v>
      </c>
      <c r="H29" s="39" t="e">
        <f t="shared" si="4"/>
        <v>#N/A</v>
      </c>
      <c r="I29" s="39" t="e">
        <f t="shared" si="5"/>
        <v>#N/A</v>
      </c>
      <c r="J29" s="39" t="s">
        <v>15</v>
      </c>
      <c r="K29" s="40" t="e">
        <f t="shared" si="6"/>
        <v>#N/A</v>
      </c>
      <c r="L29" s="39" t="s">
        <v>13</v>
      </c>
      <c r="M29" s="41" t="e">
        <f t="shared" si="7"/>
        <v>#N/A</v>
      </c>
      <c r="N29" s="42" t="s">
        <v>14</v>
      </c>
      <c r="O29" s="43" t="e">
        <f t="shared" si="8"/>
        <v>#N/A</v>
      </c>
      <c r="P29" s="46" t="s">
        <v>15</v>
      </c>
      <c r="Q29" s="44">
        <v>76</v>
      </c>
      <c r="R29" s="69"/>
      <c r="S29" s="69"/>
      <c r="T29" s="73"/>
      <c r="U29" s="69"/>
      <c r="V29" s="69"/>
      <c r="W29" s="69"/>
      <c r="X29" s="69"/>
      <c r="Y29" s="69"/>
      <c r="Z29" s="69"/>
      <c r="AA29" s="70"/>
      <c r="AB29" s="69"/>
      <c r="AC29" s="71"/>
      <c r="AD29" s="72"/>
      <c r="AE29" s="73"/>
      <c r="AF29" s="69"/>
    </row>
    <row r="30" spans="1:32" ht="15.75" customHeight="1">
      <c r="A30" s="33">
        <v>27</v>
      </c>
      <c r="B30" s="39" t="e">
        <f t="shared" si="0"/>
        <v>#N/A</v>
      </c>
      <c r="C30" s="39" t="e">
        <f t="shared" si="1"/>
        <v>#N/A</v>
      </c>
      <c r="D30" s="43" t="e">
        <f t="shared" si="2"/>
        <v>#N/A</v>
      </c>
      <c r="E30" s="39" t="s">
        <v>13</v>
      </c>
      <c r="F30" s="39" t="e">
        <f t="shared" si="3"/>
        <v>#N/A</v>
      </c>
      <c r="G30" s="39" t="s">
        <v>14</v>
      </c>
      <c r="H30" s="39" t="e">
        <f t="shared" si="4"/>
        <v>#N/A</v>
      </c>
      <c r="I30" s="39" t="e">
        <f t="shared" si="5"/>
        <v>#N/A</v>
      </c>
      <c r="J30" s="39" t="s">
        <v>15</v>
      </c>
      <c r="K30" s="40" t="e">
        <f t="shared" si="6"/>
        <v>#N/A</v>
      </c>
      <c r="L30" s="39" t="s">
        <v>13</v>
      </c>
      <c r="M30" s="41" t="e">
        <f t="shared" si="7"/>
        <v>#N/A</v>
      </c>
      <c r="N30" s="42" t="s">
        <v>14</v>
      </c>
      <c r="O30" s="43" t="e">
        <f t="shared" si="8"/>
        <v>#N/A</v>
      </c>
      <c r="P30" s="46" t="s">
        <v>15</v>
      </c>
      <c r="Q30" s="44">
        <v>77</v>
      </c>
      <c r="R30" s="69"/>
      <c r="S30" s="69"/>
      <c r="T30" s="73"/>
      <c r="U30" s="69"/>
      <c r="V30" s="69"/>
      <c r="W30" s="69"/>
      <c r="X30" s="69"/>
      <c r="Y30" s="69"/>
      <c r="Z30" s="69"/>
      <c r="AA30" s="70"/>
      <c r="AB30" s="69"/>
      <c r="AC30" s="71"/>
      <c r="AD30" s="72"/>
      <c r="AE30" s="73"/>
      <c r="AF30" s="69"/>
    </row>
    <row r="31" spans="1:32" ht="15.75" customHeight="1">
      <c r="A31" s="33">
        <v>28</v>
      </c>
      <c r="B31" s="39" t="e">
        <f t="shared" si="0"/>
        <v>#N/A</v>
      </c>
      <c r="C31" s="39" t="e">
        <f t="shared" si="1"/>
        <v>#N/A</v>
      </c>
      <c r="D31" s="43" t="e">
        <f t="shared" si="2"/>
        <v>#N/A</v>
      </c>
      <c r="E31" s="39" t="s">
        <v>13</v>
      </c>
      <c r="F31" s="39" t="e">
        <f t="shared" si="3"/>
        <v>#N/A</v>
      </c>
      <c r="G31" s="39" t="s">
        <v>14</v>
      </c>
      <c r="H31" s="39" t="e">
        <f t="shared" si="4"/>
        <v>#N/A</v>
      </c>
      <c r="I31" s="39" t="e">
        <f t="shared" si="5"/>
        <v>#N/A</v>
      </c>
      <c r="J31" s="39" t="s">
        <v>15</v>
      </c>
      <c r="K31" s="40" t="e">
        <f t="shared" si="6"/>
        <v>#N/A</v>
      </c>
      <c r="L31" s="39" t="s">
        <v>13</v>
      </c>
      <c r="M31" s="41" t="e">
        <f t="shared" si="7"/>
        <v>#N/A</v>
      </c>
      <c r="N31" s="42" t="s">
        <v>14</v>
      </c>
      <c r="O31" s="43" t="e">
        <f t="shared" si="8"/>
        <v>#N/A</v>
      </c>
      <c r="P31" s="46" t="s">
        <v>15</v>
      </c>
      <c r="Q31" s="44">
        <v>78</v>
      </c>
      <c r="R31" s="69"/>
      <c r="S31" s="69"/>
      <c r="T31" s="73"/>
      <c r="U31" s="69"/>
      <c r="V31" s="69"/>
      <c r="W31" s="69"/>
      <c r="X31" s="69"/>
      <c r="Y31" s="69"/>
      <c r="Z31" s="69"/>
      <c r="AA31" s="70"/>
      <c r="AB31" s="69"/>
      <c r="AC31" s="71"/>
      <c r="AD31" s="72"/>
      <c r="AE31" s="73"/>
      <c r="AF31" s="69"/>
    </row>
    <row r="32" spans="1:32" ht="15.75" customHeight="1">
      <c r="A32" s="33">
        <v>29</v>
      </c>
      <c r="B32" s="39" t="e">
        <f t="shared" si="0"/>
        <v>#N/A</v>
      </c>
      <c r="C32" s="39" t="e">
        <f t="shared" si="1"/>
        <v>#N/A</v>
      </c>
      <c r="D32" s="43" t="e">
        <f t="shared" si="2"/>
        <v>#N/A</v>
      </c>
      <c r="E32" s="39" t="s">
        <v>13</v>
      </c>
      <c r="F32" s="39" t="e">
        <f t="shared" si="3"/>
        <v>#N/A</v>
      </c>
      <c r="G32" s="39" t="s">
        <v>14</v>
      </c>
      <c r="H32" s="39" t="e">
        <f t="shared" si="4"/>
        <v>#N/A</v>
      </c>
      <c r="I32" s="39" t="e">
        <f t="shared" si="5"/>
        <v>#N/A</v>
      </c>
      <c r="J32" s="39" t="s">
        <v>15</v>
      </c>
      <c r="K32" s="40" t="e">
        <f t="shared" si="6"/>
        <v>#N/A</v>
      </c>
      <c r="L32" s="39" t="s">
        <v>13</v>
      </c>
      <c r="M32" s="41" t="e">
        <f t="shared" si="7"/>
        <v>#N/A</v>
      </c>
      <c r="N32" s="42" t="s">
        <v>14</v>
      </c>
      <c r="O32" s="43" t="e">
        <f t="shared" si="8"/>
        <v>#N/A</v>
      </c>
      <c r="P32" s="46" t="s">
        <v>15</v>
      </c>
      <c r="Q32" s="44">
        <v>79</v>
      </c>
      <c r="R32" s="69"/>
      <c r="S32" s="69"/>
      <c r="T32" s="73"/>
      <c r="U32" s="69"/>
      <c r="V32" s="69"/>
      <c r="W32" s="69"/>
      <c r="X32" s="69"/>
      <c r="Y32" s="69"/>
      <c r="Z32" s="69"/>
      <c r="AA32" s="70"/>
      <c r="AB32" s="69"/>
      <c r="AC32" s="71"/>
      <c r="AD32" s="72"/>
      <c r="AE32" s="73"/>
      <c r="AF32" s="69"/>
    </row>
    <row r="33" spans="1:32" ht="15.75" customHeight="1">
      <c r="A33" s="33">
        <v>30</v>
      </c>
      <c r="B33" s="39" t="e">
        <f t="shared" si="0"/>
        <v>#N/A</v>
      </c>
      <c r="C33" s="39" t="e">
        <f t="shared" si="1"/>
        <v>#N/A</v>
      </c>
      <c r="D33" s="43" t="e">
        <f t="shared" si="2"/>
        <v>#N/A</v>
      </c>
      <c r="E33" s="39" t="s">
        <v>13</v>
      </c>
      <c r="F33" s="39" t="e">
        <f t="shared" si="3"/>
        <v>#N/A</v>
      </c>
      <c r="G33" s="39" t="s">
        <v>14</v>
      </c>
      <c r="H33" s="39" t="e">
        <f t="shared" si="4"/>
        <v>#N/A</v>
      </c>
      <c r="I33" s="39" t="e">
        <f t="shared" si="5"/>
        <v>#N/A</v>
      </c>
      <c r="J33" s="39" t="s">
        <v>15</v>
      </c>
      <c r="K33" s="40" t="e">
        <f t="shared" si="6"/>
        <v>#N/A</v>
      </c>
      <c r="L33" s="39" t="s">
        <v>13</v>
      </c>
      <c r="M33" s="41" t="e">
        <f t="shared" si="7"/>
        <v>#N/A</v>
      </c>
      <c r="N33" s="42" t="s">
        <v>14</v>
      </c>
      <c r="O33" s="43" t="e">
        <f t="shared" si="8"/>
        <v>#N/A</v>
      </c>
      <c r="P33" s="46" t="s">
        <v>15</v>
      </c>
      <c r="Q33" s="44">
        <v>80</v>
      </c>
      <c r="R33" s="69"/>
      <c r="S33" s="69"/>
      <c r="T33" s="73"/>
      <c r="U33" s="69"/>
      <c r="V33" s="69"/>
      <c r="W33" s="69"/>
      <c r="X33" s="69"/>
      <c r="Y33" s="69"/>
      <c r="Z33" s="69"/>
      <c r="AA33" s="70"/>
      <c r="AB33" s="69"/>
      <c r="AC33" s="71"/>
      <c r="AD33" s="72"/>
      <c r="AE33" s="73"/>
      <c r="AF33" s="69"/>
    </row>
    <row r="34" spans="1:32" ht="15.75" customHeight="1">
      <c r="A34" s="33">
        <v>31</v>
      </c>
      <c r="B34" s="39">
        <f t="shared" si="0"/>
        <v>1</v>
      </c>
      <c r="C34" s="39">
        <f t="shared" si="1"/>
      </c>
      <c r="D34" s="43" t="str">
        <f t="shared" si="2"/>
        <v>新垣　厚樹</v>
      </c>
      <c r="E34" s="39" t="s">
        <v>13</v>
      </c>
      <c r="F34" s="39" t="str">
        <f t="shared" si="3"/>
        <v>静岡</v>
      </c>
      <c r="G34" s="39" t="s">
        <v>14</v>
      </c>
      <c r="H34" s="39" t="str">
        <f t="shared" si="4"/>
        <v>浜松日体高A</v>
      </c>
      <c r="I34" s="39" t="str">
        <f t="shared" si="5"/>
        <v>②</v>
      </c>
      <c r="J34" s="39" t="s">
        <v>15</v>
      </c>
      <c r="K34" s="40" t="str">
        <f t="shared" si="6"/>
        <v>-</v>
      </c>
      <c r="L34" s="39" t="s">
        <v>13</v>
      </c>
      <c r="M34" s="41">
        <f t="shared" si="7"/>
        <v>0</v>
      </c>
      <c r="N34" s="42" t="s">
        <v>14</v>
      </c>
      <c r="O34" s="43">
        <f t="shared" si="8"/>
        <v>0</v>
      </c>
      <c r="P34" s="46" t="s">
        <v>15</v>
      </c>
      <c r="Q34" s="44">
        <v>81</v>
      </c>
      <c r="R34" s="69"/>
      <c r="S34" s="69"/>
      <c r="T34" s="73"/>
      <c r="U34" s="69"/>
      <c r="V34" s="69"/>
      <c r="W34" s="69"/>
      <c r="X34" s="69"/>
      <c r="Y34" s="69"/>
      <c r="Z34" s="69"/>
      <c r="AA34" s="70"/>
      <c r="AB34" s="69"/>
      <c r="AC34" s="71"/>
      <c r="AD34" s="72"/>
      <c r="AE34" s="73"/>
      <c r="AF34" s="69"/>
    </row>
    <row r="35" spans="1:32" ht="15.75" customHeight="1">
      <c r="A35" s="33">
        <v>32</v>
      </c>
      <c r="B35" s="39">
        <f t="shared" si="0"/>
        <v>1</v>
      </c>
      <c r="C35" s="39">
        <f t="shared" si="1"/>
      </c>
      <c r="D35" s="43" t="str">
        <f t="shared" si="2"/>
        <v>田村　紀雅</v>
      </c>
      <c r="E35" s="39" t="s">
        <v>13</v>
      </c>
      <c r="F35" s="39" t="str">
        <f t="shared" si="3"/>
        <v>静岡</v>
      </c>
      <c r="G35" s="39" t="s">
        <v>14</v>
      </c>
      <c r="H35" s="39" t="str">
        <f t="shared" si="4"/>
        <v>静岡北高</v>
      </c>
      <c r="I35" s="39" t="str">
        <f t="shared" si="5"/>
        <v>②</v>
      </c>
      <c r="J35" s="39" t="s">
        <v>15</v>
      </c>
      <c r="K35" s="40" t="str">
        <f t="shared" si="6"/>
        <v>-</v>
      </c>
      <c r="L35" s="39" t="s">
        <v>13</v>
      </c>
      <c r="M35" s="41">
        <f t="shared" si="7"/>
        <v>0</v>
      </c>
      <c r="N35" s="42" t="s">
        <v>14</v>
      </c>
      <c r="O35" s="43">
        <f t="shared" si="8"/>
        <v>0</v>
      </c>
      <c r="P35" s="46" t="s">
        <v>15</v>
      </c>
      <c r="Q35" s="44">
        <v>82</v>
      </c>
      <c r="R35" s="69"/>
      <c r="S35" s="69"/>
      <c r="T35" s="73"/>
      <c r="U35" s="69"/>
      <c r="V35" s="69"/>
      <c r="W35" s="69"/>
      <c r="X35" s="69"/>
      <c r="Y35" s="69"/>
      <c r="Z35" s="69"/>
      <c r="AA35" s="70"/>
      <c r="AB35" s="69"/>
      <c r="AC35" s="71"/>
      <c r="AD35" s="72"/>
      <c r="AE35" s="73"/>
      <c r="AF35" s="69"/>
    </row>
    <row r="36" spans="1:32" ht="15.75" customHeight="1">
      <c r="A36" s="33">
        <v>33</v>
      </c>
      <c r="B36" s="39">
        <f aca="true" t="shared" si="9" ref="B36:B67">IF(VLOOKUP(A36,順①,12,FALSE)=280,"WD",IF(VLOOKUP(A36,順①,12,FALSE)=300,"DQ",IF(VLOOKUP(A36,順①,12,FALSE)=290,"NR",IF(VLOOKUP(A36,順①,12,FALSE)=270,"Scr",VLOOKUP(A36,順①,14,FALSE)))))</f>
        <v>1</v>
      </c>
      <c r="C36" s="39">
        <f aca="true" t="shared" si="10" ref="C36:C67">IF(VLOOKUP(A36,順①,5,FALSE)=0,"",VLOOKUP(A36,順①,5,FALSE))</f>
      </c>
      <c r="D36" s="43" t="str">
        <f aca="true" t="shared" si="11" ref="D36:D67">VLOOKUP(A36,順①,6,FALSE)</f>
        <v>野沢　有希</v>
      </c>
      <c r="E36" s="39" t="s">
        <v>13</v>
      </c>
      <c r="F36" s="39" t="str">
        <f aca="true" t="shared" si="12" ref="F36:F67">VLOOKUP(A36,順①,7,FALSE)</f>
        <v>静岡</v>
      </c>
      <c r="G36" s="39" t="s">
        <v>14</v>
      </c>
      <c r="H36" s="39" t="str">
        <f aca="true" t="shared" si="13" ref="H36:H67">VLOOKUP(A36,順①,8,FALSE)</f>
        <v>日大三島高A</v>
      </c>
      <c r="I36" s="39" t="str">
        <f aca="true" t="shared" si="14" ref="I36:I67">VLOOKUP(A36,順①,9,FALSE)</f>
        <v>②</v>
      </c>
      <c r="J36" s="39" t="s">
        <v>15</v>
      </c>
      <c r="K36" s="40" t="str">
        <f aca="true" t="shared" si="15" ref="K36:K67">IF(VLOOKUP(A36,順①,12,FALSE)&gt;=270,"-",VLOOKUP(A36,順①,12,FALSE))</f>
        <v>-</v>
      </c>
      <c r="L36" s="39" t="s">
        <v>13</v>
      </c>
      <c r="M36" s="41">
        <f aca="true" t="shared" si="16" ref="M36:M67">IF(VLOOKUP(A36,順①,10,FALSE)&gt;=135,"-",VLOOKUP(A36,順①,10,FALSE))</f>
        <v>0</v>
      </c>
      <c r="N36" s="42" t="s">
        <v>14</v>
      </c>
      <c r="O36" s="43">
        <f aca="true" t="shared" si="17" ref="O36:O67">IF(VLOOKUP(A36,順①,11,FALSE)&gt;=135,"-",VLOOKUP(A36,順①,11,FALSE))</f>
        <v>0</v>
      </c>
      <c r="P36" s="46" t="s">
        <v>15</v>
      </c>
      <c r="Q36" s="44">
        <v>83</v>
      </c>
      <c r="R36" s="69"/>
      <c r="S36" s="69"/>
      <c r="T36" s="73"/>
      <c r="U36" s="69"/>
      <c r="V36" s="69"/>
      <c r="W36" s="69"/>
      <c r="X36" s="69"/>
      <c r="Y36" s="69"/>
      <c r="Z36" s="69"/>
      <c r="AA36" s="70"/>
      <c r="AB36" s="69"/>
      <c r="AC36" s="71"/>
      <c r="AD36" s="72"/>
      <c r="AE36" s="73"/>
      <c r="AF36" s="69"/>
    </row>
    <row r="37" spans="1:32" ht="15.75" customHeight="1">
      <c r="A37" s="33">
        <v>34</v>
      </c>
      <c r="B37" s="39">
        <f t="shared" si="9"/>
        <v>1</v>
      </c>
      <c r="C37" s="39">
        <f t="shared" si="10"/>
      </c>
      <c r="D37" s="43" t="str">
        <f t="shared" si="11"/>
        <v>藤田　誓</v>
      </c>
      <c r="E37" s="39" t="s">
        <v>13</v>
      </c>
      <c r="F37" s="39" t="str">
        <f t="shared" si="12"/>
        <v>静岡</v>
      </c>
      <c r="G37" s="39" t="s">
        <v>14</v>
      </c>
      <c r="H37" s="39" t="str">
        <f t="shared" si="13"/>
        <v>星陵高</v>
      </c>
      <c r="I37" s="39" t="str">
        <f t="shared" si="14"/>
        <v>②</v>
      </c>
      <c r="J37" s="39" t="s">
        <v>15</v>
      </c>
      <c r="K37" s="40" t="str">
        <f t="shared" si="15"/>
        <v>-</v>
      </c>
      <c r="L37" s="39" t="s">
        <v>13</v>
      </c>
      <c r="M37" s="41">
        <f t="shared" si="16"/>
        <v>0</v>
      </c>
      <c r="N37" s="42" t="s">
        <v>14</v>
      </c>
      <c r="O37" s="43">
        <f t="shared" si="17"/>
        <v>0</v>
      </c>
      <c r="P37" s="46" t="s">
        <v>15</v>
      </c>
      <c r="Q37" s="44">
        <v>84</v>
      </c>
      <c r="R37" s="69"/>
      <c r="S37" s="69"/>
      <c r="T37" s="73"/>
      <c r="U37" s="69"/>
      <c r="V37" s="69"/>
      <c r="W37" s="69"/>
      <c r="X37" s="69"/>
      <c r="Y37" s="69"/>
      <c r="Z37" s="69"/>
      <c r="AA37" s="70"/>
      <c r="AB37" s="69"/>
      <c r="AC37" s="71"/>
      <c r="AD37" s="72"/>
      <c r="AE37" s="73"/>
      <c r="AF37" s="69"/>
    </row>
    <row r="38" spans="1:32" ht="15.75" customHeight="1">
      <c r="A38" s="33">
        <v>35</v>
      </c>
      <c r="B38" s="39">
        <f t="shared" si="9"/>
        <v>1</v>
      </c>
      <c r="C38" s="39">
        <f t="shared" si="10"/>
      </c>
      <c r="D38" s="43" t="str">
        <f t="shared" si="11"/>
        <v>鈴木　佑生丸</v>
      </c>
      <c r="E38" s="39" t="s">
        <v>13</v>
      </c>
      <c r="F38" s="39" t="str">
        <f t="shared" si="12"/>
        <v>静岡</v>
      </c>
      <c r="G38" s="39" t="s">
        <v>14</v>
      </c>
      <c r="H38" s="39" t="str">
        <f t="shared" si="13"/>
        <v>浜松日体高A</v>
      </c>
      <c r="I38" s="39" t="str">
        <f t="shared" si="14"/>
        <v>②</v>
      </c>
      <c r="J38" s="39" t="s">
        <v>15</v>
      </c>
      <c r="K38" s="40" t="str">
        <f t="shared" si="15"/>
        <v>-</v>
      </c>
      <c r="L38" s="39" t="s">
        <v>13</v>
      </c>
      <c r="M38" s="41">
        <f t="shared" si="16"/>
        <v>0</v>
      </c>
      <c r="N38" s="42" t="s">
        <v>14</v>
      </c>
      <c r="O38" s="43">
        <f t="shared" si="17"/>
        <v>0</v>
      </c>
      <c r="P38" s="46" t="s">
        <v>15</v>
      </c>
      <c r="Q38" s="44">
        <v>85</v>
      </c>
      <c r="R38" s="69"/>
      <c r="S38" s="69"/>
      <c r="T38" s="73"/>
      <c r="U38" s="69"/>
      <c r="V38" s="69"/>
      <c r="W38" s="69"/>
      <c r="X38" s="69"/>
      <c r="Y38" s="69"/>
      <c r="Z38" s="69"/>
      <c r="AA38" s="70"/>
      <c r="AB38" s="69"/>
      <c r="AC38" s="71"/>
      <c r="AD38" s="72"/>
      <c r="AE38" s="73"/>
      <c r="AF38" s="69"/>
    </row>
    <row r="39" spans="1:32" ht="15.75" customHeight="1">
      <c r="A39" s="33">
        <v>36</v>
      </c>
      <c r="B39" s="39">
        <f t="shared" si="9"/>
        <v>1</v>
      </c>
      <c r="C39" s="39">
        <f t="shared" si="10"/>
      </c>
      <c r="D39" s="43" t="str">
        <f t="shared" si="11"/>
        <v>望月　悠吏</v>
      </c>
      <c r="E39" s="39" t="s">
        <v>13</v>
      </c>
      <c r="F39" s="39" t="str">
        <f t="shared" si="12"/>
        <v>静岡</v>
      </c>
      <c r="G39" s="39" t="s">
        <v>14</v>
      </c>
      <c r="H39" s="39" t="str">
        <f t="shared" si="13"/>
        <v>静岡北高</v>
      </c>
      <c r="I39" s="39" t="str">
        <f t="shared" si="14"/>
        <v>②</v>
      </c>
      <c r="J39" s="39" t="s">
        <v>15</v>
      </c>
      <c r="K39" s="40" t="str">
        <f t="shared" si="15"/>
        <v>-</v>
      </c>
      <c r="L39" s="39" t="s">
        <v>13</v>
      </c>
      <c r="M39" s="41">
        <f t="shared" si="16"/>
        <v>0</v>
      </c>
      <c r="N39" s="42" t="s">
        <v>14</v>
      </c>
      <c r="O39" s="43">
        <f t="shared" si="17"/>
        <v>0</v>
      </c>
      <c r="P39" s="46" t="s">
        <v>15</v>
      </c>
      <c r="Q39" s="44">
        <v>86</v>
      </c>
      <c r="R39" s="69"/>
      <c r="S39" s="69"/>
      <c r="T39" s="73"/>
      <c r="U39" s="69"/>
      <c r="V39" s="69"/>
      <c r="W39" s="69"/>
      <c r="X39" s="69"/>
      <c r="Y39" s="69"/>
      <c r="Z39" s="69"/>
      <c r="AA39" s="70"/>
      <c r="AB39" s="69"/>
      <c r="AC39" s="71"/>
      <c r="AD39" s="72"/>
      <c r="AE39" s="73"/>
      <c r="AF39" s="69"/>
    </row>
    <row r="40" spans="1:32" ht="15.75" customHeight="1">
      <c r="A40" s="33">
        <v>37</v>
      </c>
      <c r="B40" s="39">
        <f t="shared" si="9"/>
        <v>1</v>
      </c>
      <c r="C40" s="39">
        <f t="shared" si="10"/>
      </c>
      <c r="D40" s="43" t="str">
        <f t="shared" si="11"/>
        <v>松原　巧弥</v>
      </c>
      <c r="E40" s="39" t="s">
        <v>13</v>
      </c>
      <c r="F40" s="39" t="str">
        <f t="shared" si="12"/>
        <v>静岡</v>
      </c>
      <c r="G40" s="39" t="s">
        <v>14</v>
      </c>
      <c r="H40" s="39" t="str">
        <f t="shared" si="13"/>
        <v>日大三島高A</v>
      </c>
      <c r="I40" s="39" t="str">
        <f t="shared" si="14"/>
        <v>②</v>
      </c>
      <c r="J40" s="39" t="s">
        <v>15</v>
      </c>
      <c r="K40" s="40" t="str">
        <f t="shared" si="15"/>
        <v>-</v>
      </c>
      <c r="L40" s="39" t="s">
        <v>13</v>
      </c>
      <c r="M40" s="41">
        <f t="shared" si="16"/>
        <v>0</v>
      </c>
      <c r="N40" s="42" t="s">
        <v>14</v>
      </c>
      <c r="O40" s="43">
        <f t="shared" si="17"/>
        <v>0</v>
      </c>
      <c r="P40" s="46" t="s">
        <v>15</v>
      </c>
      <c r="Q40" s="44">
        <v>87</v>
      </c>
      <c r="R40" s="69"/>
      <c r="S40" s="69"/>
      <c r="T40" s="73"/>
      <c r="U40" s="69"/>
      <c r="V40" s="69"/>
      <c r="W40" s="69"/>
      <c r="X40" s="69"/>
      <c r="Y40" s="69"/>
      <c r="Z40" s="69"/>
      <c r="AA40" s="70"/>
      <c r="AB40" s="69"/>
      <c r="AC40" s="71"/>
      <c r="AD40" s="72"/>
      <c r="AE40" s="73"/>
      <c r="AF40" s="69"/>
    </row>
    <row r="41" spans="1:32" ht="15.75" customHeight="1">
      <c r="A41" s="33">
        <v>38</v>
      </c>
      <c r="B41" s="39">
        <f t="shared" si="9"/>
        <v>1</v>
      </c>
      <c r="C41" s="39">
        <f t="shared" si="10"/>
      </c>
      <c r="D41" s="43" t="str">
        <f t="shared" si="11"/>
        <v>渕本　峻平</v>
      </c>
      <c r="E41" s="39" t="s">
        <v>13</v>
      </c>
      <c r="F41" s="39" t="str">
        <f t="shared" si="12"/>
        <v>静岡</v>
      </c>
      <c r="G41" s="39" t="s">
        <v>14</v>
      </c>
      <c r="H41" s="39" t="str">
        <f t="shared" si="13"/>
        <v>星陵高</v>
      </c>
      <c r="I41" s="39" t="str">
        <f t="shared" si="14"/>
        <v>①</v>
      </c>
      <c r="J41" s="39" t="s">
        <v>15</v>
      </c>
      <c r="K41" s="40" t="str">
        <f t="shared" si="15"/>
        <v>-</v>
      </c>
      <c r="L41" s="39" t="s">
        <v>13</v>
      </c>
      <c r="M41" s="41">
        <f t="shared" si="16"/>
        <v>0</v>
      </c>
      <c r="N41" s="42" t="s">
        <v>14</v>
      </c>
      <c r="O41" s="43">
        <f t="shared" si="17"/>
        <v>0</v>
      </c>
      <c r="P41" s="46" t="s">
        <v>15</v>
      </c>
      <c r="Q41" s="44">
        <v>88</v>
      </c>
      <c r="R41" s="69"/>
      <c r="S41" s="69"/>
      <c r="T41" s="73"/>
      <c r="U41" s="69"/>
      <c r="V41" s="69"/>
      <c r="W41" s="69"/>
      <c r="X41" s="69"/>
      <c r="Y41" s="69"/>
      <c r="Z41" s="69"/>
      <c r="AA41" s="70"/>
      <c r="AB41" s="69"/>
      <c r="AC41" s="71"/>
      <c r="AD41" s="72"/>
      <c r="AE41" s="73"/>
      <c r="AF41" s="69"/>
    </row>
    <row r="42" spans="1:32" ht="15.75" customHeight="1">
      <c r="A42" s="33">
        <v>39</v>
      </c>
      <c r="B42" s="39">
        <f t="shared" si="9"/>
        <v>1</v>
      </c>
      <c r="C42" s="39">
        <f t="shared" si="10"/>
      </c>
      <c r="D42" s="43" t="str">
        <f t="shared" si="11"/>
        <v>川島　尚健</v>
      </c>
      <c r="E42" s="39" t="s">
        <v>13</v>
      </c>
      <c r="F42" s="39" t="str">
        <f t="shared" si="12"/>
        <v>静岡</v>
      </c>
      <c r="G42" s="39" t="s">
        <v>14</v>
      </c>
      <c r="H42" s="39" t="str">
        <f t="shared" si="13"/>
        <v>浜松日体高A</v>
      </c>
      <c r="I42" s="39" t="str">
        <f t="shared" si="14"/>
        <v>①</v>
      </c>
      <c r="J42" s="39" t="s">
        <v>15</v>
      </c>
      <c r="K42" s="40" t="str">
        <f t="shared" si="15"/>
        <v>-</v>
      </c>
      <c r="L42" s="39" t="s">
        <v>13</v>
      </c>
      <c r="M42" s="41">
        <f t="shared" si="16"/>
        <v>0</v>
      </c>
      <c r="N42" s="42" t="s">
        <v>14</v>
      </c>
      <c r="O42" s="43">
        <f t="shared" si="17"/>
        <v>0</v>
      </c>
      <c r="P42" s="46" t="s">
        <v>15</v>
      </c>
      <c r="Q42" s="44">
        <v>89</v>
      </c>
      <c r="R42" s="69"/>
      <c r="S42" s="69"/>
      <c r="T42" s="73"/>
      <c r="U42" s="69"/>
      <c r="V42" s="69"/>
      <c r="W42" s="69"/>
      <c r="X42" s="69"/>
      <c r="Y42" s="69"/>
      <c r="Z42" s="69"/>
      <c r="AA42" s="70"/>
      <c r="AB42" s="69"/>
      <c r="AC42" s="71"/>
      <c r="AD42" s="72"/>
      <c r="AE42" s="73"/>
      <c r="AF42" s="69"/>
    </row>
    <row r="43" spans="1:32" ht="15.75" customHeight="1">
      <c r="A43" s="33">
        <v>40</v>
      </c>
      <c r="B43" s="39">
        <f t="shared" si="9"/>
        <v>1</v>
      </c>
      <c r="C43" s="39">
        <f t="shared" si="10"/>
      </c>
      <c r="D43" s="43" t="str">
        <f t="shared" si="11"/>
        <v>北澤　康来</v>
      </c>
      <c r="E43" s="39" t="s">
        <v>13</v>
      </c>
      <c r="F43" s="39" t="str">
        <f t="shared" si="12"/>
        <v>静岡</v>
      </c>
      <c r="G43" s="39" t="s">
        <v>14</v>
      </c>
      <c r="H43" s="39" t="str">
        <f t="shared" si="13"/>
        <v>静岡北高</v>
      </c>
      <c r="I43" s="39" t="str">
        <f t="shared" si="14"/>
        <v>②</v>
      </c>
      <c r="J43" s="39" t="s">
        <v>15</v>
      </c>
      <c r="K43" s="40" t="str">
        <f t="shared" si="15"/>
        <v>-</v>
      </c>
      <c r="L43" s="39" t="s">
        <v>13</v>
      </c>
      <c r="M43" s="41">
        <f t="shared" si="16"/>
        <v>0</v>
      </c>
      <c r="N43" s="42" t="s">
        <v>14</v>
      </c>
      <c r="O43" s="43">
        <f t="shared" si="17"/>
        <v>0</v>
      </c>
      <c r="P43" s="46" t="s">
        <v>15</v>
      </c>
      <c r="Q43" s="44">
        <v>90</v>
      </c>
      <c r="R43" s="69"/>
      <c r="S43" s="69"/>
      <c r="T43" s="73"/>
      <c r="U43" s="69"/>
      <c r="V43" s="69"/>
      <c r="W43" s="69"/>
      <c r="X43" s="69"/>
      <c r="Y43" s="69"/>
      <c r="Z43" s="69"/>
      <c r="AA43" s="70"/>
      <c r="AB43" s="69"/>
      <c r="AC43" s="71"/>
      <c r="AD43" s="72"/>
      <c r="AE43" s="73"/>
      <c r="AF43" s="69"/>
    </row>
    <row r="44" spans="1:32" ht="15.75" customHeight="1">
      <c r="A44" s="33">
        <v>41</v>
      </c>
      <c r="B44" s="39">
        <f t="shared" si="9"/>
        <v>1</v>
      </c>
      <c r="C44" s="39">
        <f t="shared" si="10"/>
      </c>
      <c r="D44" s="43" t="str">
        <f t="shared" si="11"/>
        <v>鈴木　光騎</v>
      </c>
      <c r="E44" s="39" t="s">
        <v>13</v>
      </c>
      <c r="F44" s="39" t="str">
        <f t="shared" si="12"/>
        <v>静岡</v>
      </c>
      <c r="G44" s="39" t="s">
        <v>14</v>
      </c>
      <c r="H44" s="39" t="str">
        <f t="shared" si="13"/>
        <v>日大三島高A</v>
      </c>
      <c r="I44" s="39" t="str">
        <f t="shared" si="14"/>
        <v>②</v>
      </c>
      <c r="J44" s="39" t="s">
        <v>15</v>
      </c>
      <c r="K44" s="40" t="str">
        <f t="shared" si="15"/>
        <v>-</v>
      </c>
      <c r="L44" s="39" t="s">
        <v>13</v>
      </c>
      <c r="M44" s="41">
        <f t="shared" si="16"/>
        <v>0</v>
      </c>
      <c r="N44" s="42" t="s">
        <v>14</v>
      </c>
      <c r="O44" s="43">
        <f t="shared" si="17"/>
        <v>0</v>
      </c>
      <c r="P44" s="46" t="s">
        <v>15</v>
      </c>
      <c r="Q44" s="44">
        <v>91</v>
      </c>
      <c r="R44" s="69"/>
      <c r="S44" s="69"/>
      <c r="T44" s="73"/>
      <c r="U44" s="69"/>
      <c r="V44" s="69"/>
      <c r="W44" s="69"/>
      <c r="X44" s="69"/>
      <c r="Y44" s="69"/>
      <c r="Z44" s="69"/>
      <c r="AA44" s="70"/>
      <c r="AB44" s="69"/>
      <c r="AC44" s="71"/>
      <c r="AD44" s="72"/>
      <c r="AE44" s="73"/>
      <c r="AF44" s="69"/>
    </row>
    <row r="45" spans="1:32" ht="15.75" customHeight="1">
      <c r="A45" s="33">
        <v>42</v>
      </c>
      <c r="B45" s="39">
        <f t="shared" si="9"/>
        <v>1</v>
      </c>
      <c r="C45" s="39">
        <f t="shared" si="10"/>
      </c>
      <c r="D45" s="43" t="str">
        <f t="shared" si="11"/>
        <v>飯田　颯真</v>
      </c>
      <c r="E45" s="39" t="s">
        <v>13</v>
      </c>
      <c r="F45" s="39" t="str">
        <f t="shared" si="12"/>
        <v>静岡</v>
      </c>
      <c r="G45" s="39" t="s">
        <v>14</v>
      </c>
      <c r="H45" s="39" t="str">
        <f t="shared" si="13"/>
        <v>星陵高</v>
      </c>
      <c r="I45" s="39" t="str">
        <f t="shared" si="14"/>
        <v>①</v>
      </c>
      <c r="J45" s="39" t="s">
        <v>15</v>
      </c>
      <c r="K45" s="40" t="str">
        <f t="shared" si="15"/>
        <v>-</v>
      </c>
      <c r="L45" s="39" t="s">
        <v>13</v>
      </c>
      <c r="M45" s="41">
        <f t="shared" si="16"/>
        <v>0</v>
      </c>
      <c r="N45" s="42" t="s">
        <v>14</v>
      </c>
      <c r="O45" s="43">
        <f t="shared" si="17"/>
        <v>0</v>
      </c>
      <c r="P45" s="46" t="s">
        <v>15</v>
      </c>
      <c r="Q45" s="44">
        <v>92</v>
      </c>
      <c r="R45" s="69"/>
      <c r="S45" s="69"/>
      <c r="T45" s="73"/>
      <c r="U45" s="69"/>
      <c r="V45" s="69"/>
      <c r="W45" s="69"/>
      <c r="X45" s="69"/>
      <c r="Y45" s="69"/>
      <c r="Z45" s="69"/>
      <c r="AA45" s="70"/>
      <c r="AB45" s="69"/>
      <c r="AC45" s="71"/>
      <c r="AD45" s="72"/>
      <c r="AE45" s="73"/>
      <c r="AF45" s="69"/>
    </row>
    <row r="46" spans="1:32" ht="15.75" customHeight="1">
      <c r="A46" s="33">
        <v>43</v>
      </c>
      <c r="B46" s="39">
        <f t="shared" si="9"/>
        <v>1</v>
      </c>
      <c r="C46" s="39">
        <f t="shared" si="10"/>
      </c>
      <c r="D46" s="43" t="str">
        <f t="shared" si="11"/>
        <v>土戸　統伍</v>
      </c>
      <c r="E46" s="39" t="s">
        <v>13</v>
      </c>
      <c r="F46" s="39" t="str">
        <f t="shared" si="12"/>
        <v>静岡</v>
      </c>
      <c r="G46" s="39" t="s">
        <v>14</v>
      </c>
      <c r="H46" s="39" t="str">
        <f t="shared" si="13"/>
        <v>浜松日体高A</v>
      </c>
      <c r="I46" s="39" t="str">
        <f t="shared" si="14"/>
        <v>②</v>
      </c>
      <c r="J46" s="39" t="s">
        <v>15</v>
      </c>
      <c r="K46" s="40" t="str">
        <f t="shared" si="15"/>
        <v>-</v>
      </c>
      <c r="L46" s="39" t="s">
        <v>13</v>
      </c>
      <c r="M46" s="41">
        <f t="shared" si="16"/>
        <v>0</v>
      </c>
      <c r="N46" s="42" t="s">
        <v>14</v>
      </c>
      <c r="O46" s="43">
        <f t="shared" si="17"/>
        <v>0</v>
      </c>
      <c r="P46" s="46" t="s">
        <v>15</v>
      </c>
      <c r="Q46" s="44">
        <v>93</v>
      </c>
      <c r="R46" s="69"/>
      <c r="S46" s="69"/>
      <c r="T46" s="73"/>
      <c r="U46" s="69"/>
      <c r="V46" s="69"/>
      <c r="W46" s="69"/>
      <c r="X46" s="69"/>
      <c r="Y46" s="69"/>
      <c r="Z46" s="69"/>
      <c r="AA46" s="70"/>
      <c r="AB46" s="69"/>
      <c r="AC46" s="71"/>
      <c r="AD46" s="72"/>
      <c r="AE46" s="73"/>
      <c r="AF46" s="69"/>
    </row>
    <row r="47" spans="1:32" ht="15.75" customHeight="1">
      <c r="A47" s="33">
        <v>44</v>
      </c>
      <c r="B47" s="39">
        <f t="shared" si="9"/>
        <v>1</v>
      </c>
      <c r="C47" s="39">
        <f t="shared" si="10"/>
      </c>
      <c r="D47" s="43">
        <f t="shared" si="11"/>
        <v>0</v>
      </c>
      <c r="E47" s="39" t="s">
        <v>13</v>
      </c>
      <c r="F47" s="39" t="str">
        <f t="shared" si="12"/>
        <v>静岡</v>
      </c>
      <c r="G47" s="39" t="s">
        <v>14</v>
      </c>
      <c r="H47" s="39">
        <f t="shared" si="13"/>
        <v>0</v>
      </c>
      <c r="I47" s="39" t="str">
        <f t="shared" si="14"/>
        <v>②</v>
      </c>
      <c r="J47" s="39" t="s">
        <v>15</v>
      </c>
      <c r="K47" s="40" t="str">
        <f t="shared" si="15"/>
        <v>-</v>
      </c>
      <c r="L47" s="39" t="s">
        <v>13</v>
      </c>
      <c r="M47" s="41">
        <f t="shared" si="16"/>
        <v>0</v>
      </c>
      <c r="N47" s="42" t="s">
        <v>14</v>
      </c>
      <c r="O47" s="43">
        <f t="shared" si="17"/>
        <v>0</v>
      </c>
      <c r="P47" s="46" t="s">
        <v>15</v>
      </c>
      <c r="Q47" s="44">
        <v>94</v>
      </c>
      <c r="R47" s="69"/>
      <c r="S47" s="69"/>
      <c r="T47" s="73"/>
      <c r="U47" s="69"/>
      <c r="V47" s="69"/>
      <c r="W47" s="69"/>
      <c r="X47" s="69"/>
      <c r="Y47" s="69"/>
      <c r="Z47" s="69"/>
      <c r="AA47" s="70"/>
      <c r="AB47" s="69"/>
      <c r="AC47" s="71"/>
      <c r="AD47" s="72"/>
      <c r="AE47" s="73"/>
      <c r="AF47" s="69"/>
    </row>
    <row r="48" spans="1:32" ht="15.75" customHeight="1">
      <c r="A48" s="33">
        <v>45</v>
      </c>
      <c r="B48" s="39">
        <f t="shared" si="9"/>
        <v>1</v>
      </c>
      <c r="C48" s="39">
        <f t="shared" si="10"/>
      </c>
      <c r="D48" s="43" t="str">
        <f t="shared" si="11"/>
        <v>中出　尊人</v>
      </c>
      <c r="E48" s="39" t="s">
        <v>13</v>
      </c>
      <c r="F48" s="39" t="str">
        <f t="shared" si="12"/>
        <v>静岡</v>
      </c>
      <c r="G48" s="39" t="s">
        <v>14</v>
      </c>
      <c r="H48" s="39" t="str">
        <f t="shared" si="13"/>
        <v>日大三島高A</v>
      </c>
      <c r="I48" s="39" t="str">
        <f t="shared" si="14"/>
        <v>②</v>
      </c>
      <c r="J48" s="39" t="s">
        <v>15</v>
      </c>
      <c r="K48" s="40" t="str">
        <f t="shared" si="15"/>
        <v>-</v>
      </c>
      <c r="L48" s="39" t="s">
        <v>13</v>
      </c>
      <c r="M48" s="41">
        <f t="shared" si="16"/>
        <v>0</v>
      </c>
      <c r="N48" s="42" t="s">
        <v>14</v>
      </c>
      <c r="O48" s="43">
        <f t="shared" si="17"/>
        <v>0</v>
      </c>
      <c r="P48" s="46" t="s">
        <v>15</v>
      </c>
      <c r="Q48" s="44">
        <v>95</v>
      </c>
      <c r="R48" s="69"/>
      <c r="S48" s="69"/>
      <c r="T48" s="73"/>
      <c r="U48" s="69"/>
      <c r="V48" s="69"/>
      <c r="W48" s="69"/>
      <c r="X48" s="69"/>
      <c r="Y48" s="69"/>
      <c r="Z48" s="69"/>
      <c r="AA48" s="70"/>
      <c r="AB48" s="69"/>
      <c r="AC48" s="71"/>
      <c r="AD48" s="72"/>
      <c r="AE48" s="73"/>
      <c r="AF48" s="69"/>
    </row>
    <row r="49" spans="1:32" ht="15.75" customHeight="1">
      <c r="A49" s="33">
        <v>46</v>
      </c>
      <c r="B49" s="39">
        <f t="shared" si="9"/>
        <v>1</v>
      </c>
      <c r="C49" s="39">
        <f t="shared" si="10"/>
      </c>
      <c r="D49" s="43" t="str">
        <f t="shared" si="11"/>
        <v>島本　大毅</v>
      </c>
      <c r="E49" s="39" t="s">
        <v>13</v>
      </c>
      <c r="F49" s="39" t="str">
        <f t="shared" si="12"/>
        <v>静岡</v>
      </c>
      <c r="G49" s="39" t="s">
        <v>14</v>
      </c>
      <c r="H49" s="39" t="str">
        <f t="shared" si="13"/>
        <v>星陵高</v>
      </c>
      <c r="I49" s="39" t="str">
        <f t="shared" si="14"/>
        <v>②</v>
      </c>
      <c r="J49" s="39" t="s">
        <v>15</v>
      </c>
      <c r="K49" s="40" t="str">
        <f t="shared" si="15"/>
        <v>-</v>
      </c>
      <c r="L49" s="39" t="s">
        <v>13</v>
      </c>
      <c r="M49" s="41">
        <f t="shared" si="16"/>
        <v>0</v>
      </c>
      <c r="N49" s="42" t="s">
        <v>14</v>
      </c>
      <c r="O49" s="43">
        <f t="shared" si="17"/>
        <v>0</v>
      </c>
      <c r="P49" s="46" t="s">
        <v>15</v>
      </c>
      <c r="Q49" s="44">
        <v>96</v>
      </c>
      <c r="R49" s="69"/>
      <c r="S49" s="69"/>
      <c r="T49" s="73"/>
      <c r="U49" s="69"/>
      <c r="V49" s="69"/>
      <c r="W49" s="69"/>
      <c r="X49" s="69"/>
      <c r="Y49" s="69"/>
      <c r="Z49" s="69"/>
      <c r="AA49" s="70"/>
      <c r="AB49" s="69"/>
      <c r="AC49" s="71"/>
      <c r="AD49" s="72"/>
      <c r="AE49" s="73"/>
      <c r="AF49" s="69"/>
    </row>
    <row r="50" spans="1:32" ht="15.75" customHeight="1">
      <c r="A50" s="33">
        <v>47</v>
      </c>
      <c r="B50" s="39">
        <f t="shared" si="9"/>
        <v>1</v>
      </c>
      <c r="C50" s="39">
        <f t="shared" si="10"/>
      </c>
      <c r="D50" s="43" t="str">
        <f t="shared" si="11"/>
        <v>仲西　郷</v>
      </c>
      <c r="E50" s="39" t="s">
        <v>13</v>
      </c>
      <c r="F50" s="39" t="str">
        <f t="shared" si="12"/>
        <v>静岡</v>
      </c>
      <c r="G50" s="39" t="s">
        <v>14</v>
      </c>
      <c r="H50" s="39" t="str">
        <f t="shared" si="13"/>
        <v>浜松日体中</v>
      </c>
      <c r="I50" s="39" t="str">
        <f t="shared" si="14"/>
        <v>③</v>
      </c>
      <c r="J50" s="39" t="s">
        <v>15</v>
      </c>
      <c r="K50" s="40" t="str">
        <f t="shared" si="15"/>
        <v>-</v>
      </c>
      <c r="L50" s="39" t="s">
        <v>13</v>
      </c>
      <c r="M50" s="41">
        <f t="shared" si="16"/>
        <v>0</v>
      </c>
      <c r="N50" s="42" t="s">
        <v>14</v>
      </c>
      <c r="O50" s="43">
        <f t="shared" si="17"/>
        <v>0</v>
      </c>
      <c r="P50" s="46" t="s">
        <v>15</v>
      </c>
      <c r="Q50" s="44">
        <v>97</v>
      </c>
      <c r="R50" s="69"/>
      <c r="S50" s="69"/>
      <c r="T50" s="73"/>
      <c r="U50" s="69"/>
      <c r="V50" s="69"/>
      <c r="W50" s="69"/>
      <c r="X50" s="69"/>
      <c r="Y50" s="69"/>
      <c r="Z50" s="69"/>
      <c r="AA50" s="70"/>
      <c r="AB50" s="69"/>
      <c r="AC50" s="71"/>
      <c r="AD50" s="72"/>
      <c r="AE50" s="73"/>
      <c r="AF50" s="69"/>
    </row>
    <row r="51" spans="1:32" ht="15.75" customHeight="1">
      <c r="A51" s="33">
        <v>48</v>
      </c>
      <c r="B51" s="39">
        <f t="shared" si="9"/>
        <v>1</v>
      </c>
      <c r="C51" s="39">
        <f t="shared" si="10"/>
      </c>
      <c r="D51" s="43" t="str">
        <f t="shared" si="11"/>
        <v>望月　遥輝</v>
      </c>
      <c r="E51" s="39" t="s">
        <v>13</v>
      </c>
      <c r="F51" s="39" t="str">
        <f t="shared" si="12"/>
        <v>静岡</v>
      </c>
      <c r="G51" s="39" t="s">
        <v>14</v>
      </c>
      <c r="H51" s="39" t="str">
        <f t="shared" si="13"/>
        <v>静岡北中</v>
      </c>
      <c r="I51" s="39" t="str">
        <f t="shared" si="14"/>
        <v>①</v>
      </c>
      <c r="J51" s="39" t="s">
        <v>15</v>
      </c>
      <c r="K51" s="40" t="str">
        <f t="shared" si="15"/>
        <v>-</v>
      </c>
      <c r="L51" s="39" t="s">
        <v>13</v>
      </c>
      <c r="M51" s="41">
        <f t="shared" si="16"/>
        <v>0</v>
      </c>
      <c r="N51" s="42" t="s">
        <v>14</v>
      </c>
      <c r="O51" s="43">
        <f t="shared" si="17"/>
        <v>0</v>
      </c>
      <c r="P51" s="46" t="s">
        <v>15</v>
      </c>
      <c r="Q51" s="44">
        <v>98</v>
      </c>
      <c r="R51" s="69"/>
      <c r="S51" s="69"/>
      <c r="T51" s="73"/>
      <c r="U51" s="69"/>
      <c r="V51" s="69"/>
      <c r="W51" s="69"/>
      <c r="X51" s="69"/>
      <c r="Y51" s="69"/>
      <c r="Z51" s="69"/>
      <c r="AA51" s="70"/>
      <c r="AB51" s="69"/>
      <c r="AC51" s="71"/>
      <c r="AD51" s="72"/>
      <c r="AE51" s="73"/>
      <c r="AF51" s="69"/>
    </row>
    <row r="52" spans="1:32" ht="15.75" customHeight="1">
      <c r="A52" s="33">
        <v>49</v>
      </c>
      <c r="B52" s="39">
        <f t="shared" si="9"/>
        <v>1</v>
      </c>
      <c r="C52" s="39">
        <f t="shared" si="10"/>
      </c>
      <c r="D52" s="43" t="str">
        <f t="shared" si="11"/>
        <v>渡辺　颯斗</v>
      </c>
      <c r="E52" s="39" t="s">
        <v>13</v>
      </c>
      <c r="F52" s="39" t="str">
        <f t="shared" si="12"/>
        <v>静岡</v>
      </c>
      <c r="G52" s="39" t="s">
        <v>14</v>
      </c>
      <c r="H52" s="39" t="str">
        <f t="shared" si="13"/>
        <v>日大三島高B</v>
      </c>
      <c r="I52" s="39" t="str">
        <f t="shared" si="14"/>
        <v>②</v>
      </c>
      <c r="J52" s="39" t="s">
        <v>15</v>
      </c>
      <c r="K52" s="40" t="str">
        <f t="shared" si="15"/>
        <v>-</v>
      </c>
      <c r="L52" s="39" t="s">
        <v>13</v>
      </c>
      <c r="M52" s="41">
        <f t="shared" si="16"/>
        <v>0</v>
      </c>
      <c r="N52" s="42" t="s">
        <v>14</v>
      </c>
      <c r="O52" s="43">
        <f t="shared" si="17"/>
        <v>0</v>
      </c>
      <c r="P52" s="46" t="s">
        <v>15</v>
      </c>
      <c r="Q52" s="44">
        <v>99</v>
      </c>
      <c r="R52" s="69"/>
      <c r="S52" s="69"/>
      <c r="T52" s="73" t="s">
        <v>70</v>
      </c>
      <c r="U52" s="120"/>
      <c r="V52" s="120"/>
      <c r="W52" s="120"/>
      <c r="X52" s="120"/>
      <c r="Y52" s="120"/>
      <c r="Z52" s="120"/>
      <c r="AA52" s="121"/>
      <c r="AB52" s="120"/>
      <c r="AC52" s="122"/>
      <c r="AD52" s="123"/>
      <c r="AE52" s="124"/>
      <c r="AF52" s="69"/>
    </row>
    <row r="53" spans="1:32" ht="15.75" customHeight="1">
      <c r="A53" s="33">
        <v>50</v>
      </c>
      <c r="B53" s="39">
        <f t="shared" si="9"/>
        <v>1</v>
      </c>
      <c r="C53" s="39">
        <f t="shared" si="10"/>
      </c>
      <c r="D53" s="43" t="str">
        <f t="shared" si="11"/>
        <v>両角　和真</v>
      </c>
      <c r="E53" s="39" t="s">
        <v>13</v>
      </c>
      <c r="F53" s="39" t="str">
        <f t="shared" si="12"/>
        <v>静岡</v>
      </c>
      <c r="G53" s="39" t="s">
        <v>14</v>
      </c>
      <c r="H53" s="39" t="str">
        <f t="shared" si="13"/>
        <v>浜松学芸高</v>
      </c>
      <c r="I53" s="39" t="str">
        <f t="shared" si="14"/>
        <v>①</v>
      </c>
      <c r="J53" s="39" t="s">
        <v>15</v>
      </c>
      <c r="K53" s="40" t="str">
        <f t="shared" si="15"/>
        <v>-</v>
      </c>
      <c r="L53" s="39" t="s">
        <v>13</v>
      </c>
      <c r="M53" s="41">
        <f t="shared" si="16"/>
        <v>0</v>
      </c>
      <c r="N53" s="42" t="s">
        <v>14</v>
      </c>
      <c r="O53" s="43">
        <f t="shared" si="17"/>
        <v>0</v>
      </c>
      <c r="P53" s="46" t="s">
        <v>15</v>
      </c>
      <c r="Q53" s="44">
        <v>100</v>
      </c>
      <c r="R53" s="69"/>
      <c r="S53" s="69"/>
      <c r="T53" s="73"/>
      <c r="U53" s="69"/>
      <c r="V53" s="69"/>
      <c r="W53" s="69"/>
      <c r="X53" s="69"/>
      <c r="Y53" s="69"/>
      <c r="Z53" s="69"/>
      <c r="AA53" s="70"/>
      <c r="AB53" s="69"/>
      <c r="AC53" s="71"/>
      <c r="AD53" s="72"/>
      <c r="AE53" s="73"/>
      <c r="AF53" s="69"/>
    </row>
    <row r="54" spans="1:32" ht="15.75" customHeight="1">
      <c r="A54" s="33">
        <v>101</v>
      </c>
      <c r="B54" s="69">
        <f t="shared" si="9"/>
        <v>1</v>
      </c>
      <c r="C54" s="69">
        <f t="shared" si="10"/>
      </c>
      <c r="D54" s="73">
        <f t="shared" si="11"/>
        <v>0</v>
      </c>
      <c r="E54" s="69" t="s">
        <v>13</v>
      </c>
      <c r="F54" s="69" t="str">
        <f t="shared" si="12"/>
        <v>静岡</v>
      </c>
      <c r="G54" s="69" t="s">
        <v>14</v>
      </c>
      <c r="H54" s="69">
        <f t="shared" si="13"/>
        <v>0</v>
      </c>
      <c r="I54" s="69" t="str">
        <f t="shared" si="14"/>
        <v>①</v>
      </c>
      <c r="J54" s="69" t="s">
        <v>15</v>
      </c>
      <c r="K54" s="70" t="str">
        <f t="shared" si="15"/>
        <v>-</v>
      </c>
      <c r="L54" s="69" t="s">
        <v>13</v>
      </c>
      <c r="M54" s="71">
        <f t="shared" si="16"/>
        <v>0</v>
      </c>
      <c r="N54" s="72" t="s">
        <v>14</v>
      </c>
      <c r="O54" s="73">
        <f t="shared" si="17"/>
        <v>0</v>
      </c>
      <c r="P54" s="74" t="s">
        <v>15</v>
      </c>
      <c r="Q54" s="44">
        <v>151</v>
      </c>
      <c r="R54" s="69">
        <f aca="true" t="shared" si="18" ref="R54:R59">IF(VLOOKUP(Q54,順①,12,FALSE)=280,"WD",IF(VLOOKUP(Q54,順①,12,FALSE)=300,"DQ",IF(VLOOKUP(Q54,順①,12,FALSE)=290,"NR",IF(VLOOKUP(Q54,順①,12,FALSE)=270,"Scr",VLOOKUP(Q54,順①,14,FALSE)))))</f>
        <v>1</v>
      </c>
      <c r="S54" s="69">
        <f aca="true" t="shared" si="19" ref="S54:S59">IF(VLOOKUP(Q54,順①,5,FALSE)=0,"",VLOOKUP(Q54,順①,5,FALSE))</f>
      </c>
      <c r="T54" s="73">
        <f aca="true" t="shared" si="20" ref="T54:T59">VLOOKUP(Q54,順①,6,FALSE)</f>
        <v>0</v>
      </c>
      <c r="U54" s="69" t="s">
        <v>13</v>
      </c>
      <c r="V54" s="69" t="str">
        <f aca="true" t="shared" si="21" ref="V54:V59">VLOOKUP(Q54,順①,7,FALSE)</f>
        <v>静岡</v>
      </c>
      <c r="W54" s="69" t="s">
        <v>14</v>
      </c>
      <c r="X54" s="69">
        <f aca="true" t="shared" si="22" ref="X54:X59">VLOOKUP(Q54,順①,8,FALSE)</f>
        <v>0</v>
      </c>
      <c r="Y54" s="69">
        <f aca="true" t="shared" si="23" ref="Y54:Y59">VLOOKUP(Q54,順①,9,FALSE)</f>
        <v>0</v>
      </c>
      <c r="Z54" s="69" t="s">
        <v>15</v>
      </c>
      <c r="AA54" s="70" t="str">
        <f aca="true" t="shared" si="24" ref="AA54:AA59">IF(VLOOKUP(Q54,順①,12,FALSE)&gt;=270,"-",VLOOKUP(Q54,順①,12,FALSE))</f>
        <v>-</v>
      </c>
      <c r="AB54" s="69" t="s">
        <v>13</v>
      </c>
      <c r="AC54" s="71">
        <f aca="true" t="shared" si="25" ref="AC54:AC59">IF(VLOOKUP(Q54,順①,10,FALSE)&gt;=135,"-",VLOOKUP(Q54,順①,10,FALSE))</f>
        <v>0</v>
      </c>
      <c r="AD54" s="72" t="s">
        <v>14</v>
      </c>
      <c r="AE54" s="73">
        <f aca="true" t="shared" si="26" ref="AE54:AE59">IF(VLOOKUP(Q54,順①,11,FALSE)&gt;=135,"-",VLOOKUP(Q54,順①,11,FALSE))</f>
        <v>0</v>
      </c>
      <c r="AF54" s="69" t="s">
        <v>15</v>
      </c>
    </row>
    <row r="55" spans="1:32" ht="15.75" customHeight="1">
      <c r="A55" s="33">
        <v>102</v>
      </c>
      <c r="B55" s="69">
        <f t="shared" si="9"/>
        <v>1</v>
      </c>
      <c r="C55" s="69">
        <f t="shared" si="10"/>
      </c>
      <c r="D55" s="73" t="str">
        <f t="shared" si="11"/>
        <v>内山　愛梨</v>
      </c>
      <c r="E55" s="69" t="s">
        <v>13</v>
      </c>
      <c r="F55" s="69" t="str">
        <f t="shared" si="12"/>
        <v>静岡</v>
      </c>
      <c r="G55" s="69" t="s">
        <v>14</v>
      </c>
      <c r="H55" s="69" t="str">
        <f t="shared" si="13"/>
        <v>浜松商業高</v>
      </c>
      <c r="I55" s="69" t="str">
        <f t="shared" si="14"/>
        <v>②</v>
      </c>
      <c r="J55" s="69" t="s">
        <v>15</v>
      </c>
      <c r="K55" s="70" t="str">
        <f t="shared" si="15"/>
        <v>-</v>
      </c>
      <c r="L55" s="69" t="s">
        <v>13</v>
      </c>
      <c r="M55" s="71">
        <f t="shared" si="16"/>
        <v>0</v>
      </c>
      <c r="N55" s="72" t="s">
        <v>14</v>
      </c>
      <c r="O55" s="73">
        <f t="shared" si="17"/>
        <v>0</v>
      </c>
      <c r="P55" s="74" t="s">
        <v>15</v>
      </c>
      <c r="Q55" s="44">
        <v>152</v>
      </c>
      <c r="R55" s="69">
        <f t="shared" si="18"/>
        <v>1</v>
      </c>
      <c r="S55" s="69">
        <f t="shared" si="19"/>
      </c>
      <c r="T55" s="73">
        <f t="shared" si="20"/>
        <v>0</v>
      </c>
      <c r="U55" s="69" t="s">
        <v>13</v>
      </c>
      <c r="V55" s="69" t="str">
        <f t="shared" si="21"/>
        <v>静岡</v>
      </c>
      <c r="W55" s="69" t="s">
        <v>14</v>
      </c>
      <c r="X55" s="69">
        <f t="shared" si="22"/>
        <v>0</v>
      </c>
      <c r="Y55" s="69">
        <f t="shared" si="23"/>
        <v>0</v>
      </c>
      <c r="Z55" s="69" t="s">
        <v>15</v>
      </c>
      <c r="AA55" s="70" t="str">
        <f t="shared" si="24"/>
        <v>-</v>
      </c>
      <c r="AB55" s="69" t="s">
        <v>13</v>
      </c>
      <c r="AC55" s="71">
        <f t="shared" si="25"/>
        <v>0</v>
      </c>
      <c r="AD55" s="72" t="s">
        <v>14</v>
      </c>
      <c r="AE55" s="73">
        <f t="shared" si="26"/>
        <v>0</v>
      </c>
      <c r="AF55" s="69" t="s">
        <v>15</v>
      </c>
    </row>
    <row r="56" spans="1:32" ht="15.75" customHeight="1">
      <c r="A56" s="33">
        <v>103</v>
      </c>
      <c r="B56" s="69">
        <f t="shared" si="9"/>
        <v>1</v>
      </c>
      <c r="C56" s="69">
        <f t="shared" si="10"/>
      </c>
      <c r="D56" s="73" t="str">
        <f t="shared" si="11"/>
        <v>酒井　くるみ</v>
      </c>
      <c r="E56" s="69" t="s">
        <v>13</v>
      </c>
      <c r="F56" s="69" t="str">
        <f t="shared" si="12"/>
        <v>静岡</v>
      </c>
      <c r="G56" s="69" t="s">
        <v>14</v>
      </c>
      <c r="H56" s="69" t="str">
        <f t="shared" si="13"/>
        <v>浜松日体高</v>
      </c>
      <c r="I56" s="69" t="str">
        <f t="shared" si="14"/>
        <v>②</v>
      </c>
      <c r="J56" s="69" t="s">
        <v>15</v>
      </c>
      <c r="K56" s="70" t="str">
        <f t="shared" si="15"/>
        <v>-</v>
      </c>
      <c r="L56" s="69" t="s">
        <v>13</v>
      </c>
      <c r="M56" s="71">
        <f t="shared" si="16"/>
        <v>0</v>
      </c>
      <c r="N56" s="72" t="s">
        <v>14</v>
      </c>
      <c r="O56" s="73">
        <f t="shared" si="17"/>
        <v>0</v>
      </c>
      <c r="P56" s="74" t="s">
        <v>15</v>
      </c>
      <c r="Q56" s="44">
        <v>153</v>
      </c>
      <c r="R56" s="69">
        <f t="shared" si="18"/>
        <v>1</v>
      </c>
      <c r="S56" s="69">
        <f t="shared" si="19"/>
      </c>
      <c r="T56" s="73">
        <f t="shared" si="20"/>
        <v>0</v>
      </c>
      <c r="U56" s="69" t="s">
        <v>13</v>
      </c>
      <c r="V56" s="69" t="str">
        <f t="shared" si="21"/>
        <v>静岡</v>
      </c>
      <c r="W56" s="69" t="s">
        <v>14</v>
      </c>
      <c r="X56" s="69">
        <f t="shared" si="22"/>
        <v>0</v>
      </c>
      <c r="Y56" s="69">
        <f t="shared" si="23"/>
        <v>0</v>
      </c>
      <c r="Z56" s="69" t="s">
        <v>15</v>
      </c>
      <c r="AA56" s="70" t="str">
        <f t="shared" si="24"/>
        <v>-</v>
      </c>
      <c r="AB56" s="69" t="s">
        <v>13</v>
      </c>
      <c r="AC56" s="71">
        <f t="shared" si="25"/>
        <v>0</v>
      </c>
      <c r="AD56" s="72" t="s">
        <v>14</v>
      </c>
      <c r="AE56" s="73">
        <f t="shared" si="26"/>
        <v>0</v>
      </c>
      <c r="AF56" s="69" t="s">
        <v>15</v>
      </c>
    </row>
    <row r="57" spans="1:32" ht="15.75" customHeight="1">
      <c r="A57" s="33">
        <v>104</v>
      </c>
      <c r="B57" s="69">
        <f t="shared" si="9"/>
        <v>1</v>
      </c>
      <c r="C57" s="69">
        <f t="shared" si="10"/>
      </c>
      <c r="D57" s="73" t="str">
        <f t="shared" si="11"/>
        <v>神谷　彩羽</v>
      </c>
      <c r="E57" s="69" t="s">
        <v>13</v>
      </c>
      <c r="F57" s="69" t="str">
        <f t="shared" si="12"/>
        <v>静岡</v>
      </c>
      <c r="G57" s="69" t="s">
        <v>14</v>
      </c>
      <c r="H57" s="69" t="str">
        <f t="shared" si="13"/>
        <v>浜松学芸中</v>
      </c>
      <c r="I57" s="69" t="str">
        <f t="shared" si="14"/>
        <v>③</v>
      </c>
      <c r="J57" s="69" t="s">
        <v>15</v>
      </c>
      <c r="K57" s="70" t="str">
        <f t="shared" si="15"/>
        <v>-</v>
      </c>
      <c r="L57" s="69" t="s">
        <v>13</v>
      </c>
      <c r="M57" s="71">
        <f t="shared" si="16"/>
        <v>0</v>
      </c>
      <c r="N57" s="72" t="s">
        <v>14</v>
      </c>
      <c r="O57" s="73">
        <f t="shared" si="17"/>
        <v>0</v>
      </c>
      <c r="P57" s="74" t="s">
        <v>15</v>
      </c>
      <c r="Q57" s="44">
        <v>154</v>
      </c>
      <c r="R57" s="69">
        <f t="shared" si="18"/>
        <v>1</v>
      </c>
      <c r="S57" s="69">
        <f t="shared" si="19"/>
      </c>
      <c r="T57" s="73">
        <f t="shared" si="20"/>
        <v>0</v>
      </c>
      <c r="U57" s="69" t="s">
        <v>13</v>
      </c>
      <c r="V57" s="69">
        <f t="shared" si="21"/>
        <v>0</v>
      </c>
      <c r="W57" s="69" t="s">
        <v>14</v>
      </c>
      <c r="X57" s="69">
        <f t="shared" si="22"/>
        <v>0</v>
      </c>
      <c r="Y57" s="69">
        <f t="shared" si="23"/>
        <v>0</v>
      </c>
      <c r="Z57" s="69" t="s">
        <v>15</v>
      </c>
      <c r="AA57" s="70" t="str">
        <f t="shared" si="24"/>
        <v>-</v>
      </c>
      <c r="AB57" s="69" t="s">
        <v>13</v>
      </c>
      <c r="AC57" s="71">
        <f t="shared" si="25"/>
        <v>0</v>
      </c>
      <c r="AD57" s="72" t="s">
        <v>14</v>
      </c>
      <c r="AE57" s="73">
        <f t="shared" si="26"/>
        <v>0</v>
      </c>
      <c r="AF57" s="69" t="s">
        <v>15</v>
      </c>
    </row>
    <row r="58" spans="1:32" ht="15.75" customHeight="1">
      <c r="A58" s="33">
        <v>105</v>
      </c>
      <c r="B58" s="69">
        <f t="shared" si="9"/>
        <v>1</v>
      </c>
      <c r="C58" s="69">
        <f t="shared" si="10"/>
      </c>
      <c r="D58" s="73">
        <f t="shared" si="11"/>
        <v>0</v>
      </c>
      <c r="E58" s="69" t="s">
        <v>13</v>
      </c>
      <c r="F58" s="69" t="str">
        <f t="shared" si="12"/>
        <v>静岡</v>
      </c>
      <c r="G58" s="69" t="s">
        <v>14</v>
      </c>
      <c r="H58" s="69">
        <f t="shared" si="13"/>
        <v>0</v>
      </c>
      <c r="I58" s="69">
        <f t="shared" si="14"/>
        <v>0</v>
      </c>
      <c r="J58" s="69" t="s">
        <v>15</v>
      </c>
      <c r="K58" s="70" t="str">
        <f t="shared" si="15"/>
        <v>-</v>
      </c>
      <c r="L58" s="69" t="s">
        <v>13</v>
      </c>
      <c r="M58" s="71">
        <f t="shared" si="16"/>
        <v>0</v>
      </c>
      <c r="N58" s="72" t="s">
        <v>14</v>
      </c>
      <c r="O58" s="73">
        <f t="shared" si="17"/>
        <v>0</v>
      </c>
      <c r="P58" s="74" t="s">
        <v>15</v>
      </c>
      <c r="Q58" s="44">
        <v>155</v>
      </c>
      <c r="R58" s="69">
        <f t="shared" si="18"/>
        <v>1</v>
      </c>
      <c r="S58" s="69">
        <f t="shared" si="19"/>
      </c>
      <c r="T58" s="73">
        <f t="shared" si="20"/>
        <v>0</v>
      </c>
      <c r="U58" s="69" t="s">
        <v>13</v>
      </c>
      <c r="V58" s="69">
        <f t="shared" si="21"/>
        <v>0</v>
      </c>
      <c r="W58" s="69" t="s">
        <v>14</v>
      </c>
      <c r="X58" s="69">
        <f t="shared" si="22"/>
        <v>0</v>
      </c>
      <c r="Y58" s="69">
        <f t="shared" si="23"/>
        <v>0</v>
      </c>
      <c r="Z58" s="69" t="s">
        <v>15</v>
      </c>
      <c r="AA58" s="70" t="str">
        <f t="shared" si="24"/>
        <v>-</v>
      </c>
      <c r="AB58" s="69" t="s">
        <v>13</v>
      </c>
      <c r="AC58" s="71">
        <f t="shared" si="25"/>
        <v>0</v>
      </c>
      <c r="AD58" s="72" t="s">
        <v>14</v>
      </c>
      <c r="AE58" s="73">
        <f t="shared" si="26"/>
        <v>0</v>
      </c>
      <c r="AF58" s="69" t="s">
        <v>15</v>
      </c>
    </row>
    <row r="59" spans="1:32" ht="15.75" customHeight="1">
      <c r="A59" s="33">
        <v>106</v>
      </c>
      <c r="B59" s="69">
        <f t="shared" si="9"/>
        <v>1</v>
      </c>
      <c r="C59" s="69">
        <f t="shared" si="10"/>
      </c>
      <c r="D59" s="73" t="str">
        <f t="shared" si="11"/>
        <v>北村　安理</v>
      </c>
      <c r="E59" s="69" t="s">
        <v>13</v>
      </c>
      <c r="F59" s="69" t="str">
        <f t="shared" si="12"/>
        <v>静岡</v>
      </c>
      <c r="G59" s="69" t="s">
        <v>14</v>
      </c>
      <c r="H59" s="69" t="str">
        <f t="shared" si="13"/>
        <v>飛龍高</v>
      </c>
      <c r="I59" s="69" t="str">
        <f t="shared" si="14"/>
        <v>②</v>
      </c>
      <c r="J59" s="69" t="s">
        <v>15</v>
      </c>
      <c r="K59" s="70" t="str">
        <f t="shared" si="15"/>
        <v>-</v>
      </c>
      <c r="L59" s="69" t="s">
        <v>13</v>
      </c>
      <c r="M59" s="71">
        <f t="shared" si="16"/>
        <v>0</v>
      </c>
      <c r="N59" s="72" t="s">
        <v>14</v>
      </c>
      <c r="O59" s="73">
        <f t="shared" si="17"/>
        <v>0</v>
      </c>
      <c r="P59" s="74" t="s">
        <v>15</v>
      </c>
      <c r="Q59" s="44">
        <v>156</v>
      </c>
      <c r="R59" s="69">
        <f t="shared" si="18"/>
        <v>1</v>
      </c>
      <c r="S59" s="69">
        <f t="shared" si="19"/>
      </c>
      <c r="T59" s="73">
        <f t="shared" si="20"/>
        <v>0</v>
      </c>
      <c r="U59" s="69" t="s">
        <v>13</v>
      </c>
      <c r="V59" s="69">
        <f t="shared" si="21"/>
        <v>0</v>
      </c>
      <c r="W59" s="69" t="s">
        <v>14</v>
      </c>
      <c r="X59" s="69">
        <f t="shared" si="22"/>
        <v>0</v>
      </c>
      <c r="Y59" s="69">
        <f t="shared" si="23"/>
        <v>0</v>
      </c>
      <c r="Z59" s="69" t="s">
        <v>15</v>
      </c>
      <c r="AA59" s="70" t="str">
        <f t="shared" si="24"/>
        <v>-</v>
      </c>
      <c r="AB59" s="69" t="s">
        <v>13</v>
      </c>
      <c r="AC59" s="71">
        <f t="shared" si="25"/>
        <v>0</v>
      </c>
      <c r="AD59" s="72" t="s">
        <v>14</v>
      </c>
      <c r="AE59" s="73">
        <f t="shared" si="26"/>
        <v>0</v>
      </c>
      <c r="AF59" s="69" t="s">
        <v>15</v>
      </c>
    </row>
    <row r="60" spans="1:32" ht="15.75" customHeight="1">
      <c r="A60" s="33">
        <v>107</v>
      </c>
      <c r="B60" s="69">
        <f t="shared" si="9"/>
        <v>1</v>
      </c>
      <c r="C60" s="69">
        <f t="shared" si="10"/>
      </c>
      <c r="D60" s="73" t="str">
        <f t="shared" si="11"/>
        <v>森　瑞記</v>
      </c>
      <c r="E60" s="69" t="s">
        <v>13</v>
      </c>
      <c r="F60" s="69" t="str">
        <f t="shared" si="12"/>
        <v>静岡</v>
      </c>
      <c r="G60" s="69" t="s">
        <v>14</v>
      </c>
      <c r="H60" s="69" t="str">
        <f t="shared" si="13"/>
        <v>浜松日体高</v>
      </c>
      <c r="I60" s="69" t="str">
        <f t="shared" si="14"/>
        <v>①</v>
      </c>
      <c r="J60" s="69" t="s">
        <v>15</v>
      </c>
      <c r="K60" s="70" t="str">
        <f t="shared" si="15"/>
        <v>-</v>
      </c>
      <c r="L60" s="69" t="s">
        <v>13</v>
      </c>
      <c r="M60" s="71">
        <f t="shared" si="16"/>
        <v>0</v>
      </c>
      <c r="N60" s="72" t="s">
        <v>14</v>
      </c>
      <c r="O60" s="73">
        <f t="shared" si="17"/>
        <v>0</v>
      </c>
      <c r="P60" s="74" t="s">
        <v>15</v>
      </c>
      <c r="Q60" s="44">
        <v>157</v>
      </c>
      <c r="R60" s="45"/>
      <c r="S60" s="39"/>
      <c r="T60" s="43"/>
      <c r="U60" s="39"/>
      <c r="V60" s="39"/>
      <c r="W60" s="39"/>
      <c r="X60" s="39"/>
      <c r="Y60" s="39"/>
      <c r="Z60" s="39"/>
      <c r="AA60" s="40"/>
      <c r="AB60" s="39"/>
      <c r="AC60" s="41"/>
      <c r="AD60" s="42"/>
      <c r="AE60" s="43"/>
      <c r="AF60" s="39"/>
    </row>
    <row r="61" spans="1:32" ht="15.75" customHeight="1">
      <c r="A61" s="33">
        <v>108</v>
      </c>
      <c r="B61" s="69">
        <f t="shared" si="9"/>
        <v>1</v>
      </c>
      <c r="C61" s="69">
        <f t="shared" si="10"/>
      </c>
      <c r="D61" s="73" t="str">
        <f t="shared" si="11"/>
        <v>岡野　紗佳</v>
      </c>
      <c r="E61" s="69" t="s">
        <v>13</v>
      </c>
      <c r="F61" s="69" t="str">
        <f t="shared" si="12"/>
        <v>静岡</v>
      </c>
      <c r="G61" s="69" t="s">
        <v>14</v>
      </c>
      <c r="H61" s="69" t="str">
        <f t="shared" si="13"/>
        <v>浜松学芸高</v>
      </c>
      <c r="I61" s="69" t="str">
        <f t="shared" si="14"/>
        <v>②</v>
      </c>
      <c r="J61" s="69" t="s">
        <v>15</v>
      </c>
      <c r="K61" s="70" t="str">
        <f t="shared" si="15"/>
        <v>-</v>
      </c>
      <c r="L61" s="69" t="s">
        <v>13</v>
      </c>
      <c r="M61" s="71">
        <f t="shared" si="16"/>
        <v>0</v>
      </c>
      <c r="N61" s="72" t="s">
        <v>14</v>
      </c>
      <c r="O61" s="73">
        <f t="shared" si="17"/>
        <v>0</v>
      </c>
      <c r="P61" s="74" t="s">
        <v>15</v>
      </c>
      <c r="Q61" s="44"/>
      <c r="R61" s="45"/>
      <c r="S61" s="39"/>
      <c r="T61" s="39"/>
      <c r="U61" s="39"/>
      <c r="V61" s="39"/>
      <c r="W61" s="39"/>
      <c r="X61" s="39"/>
      <c r="Y61" s="39"/>
      <c r="Z61" s="39"/>
      <c r="AA61" s="40"/>
      <c r="AB61" s="39"/>
      <c r="AC61" s="41"/>
      <c r="AD61" s="42"/>
      <c r="AE61" s="43"/>
      <c r="AF61" s="39"/>
    </row>
    <row r="62" spans="1:32" ht="15.75" customHeight="1">
      <c r="A62" s="33">
        <v>109</v>
      </c>
      <c r="B62" s="69">
        <f t="shared" si="9"/>
        <v>1</v>
      </c>
      <c r="C62" s="69">
        <f t="shared" si="10"/>
      </c>
      <c r="D62" s="73">
        <f t="shared" si="11"/>
        <v>0</v>
      </c>
      <c r="E62" s="69" t="s">
        <v>13</v>
      </c>
      <c r="F62" s="69" t="str">
        <f t="shared" si="12"/>
        <v>静岡</v>
      </c>
      <c r="G62" s="69" t="s">
        <v>14</v>
      </c>
      <c r="H62" s="69">
        <f t="shared" si="13"/>
        <v>0</v>
      </c>
      <c r="I62" s="69">
        <f t="shared" si="14"/>
        <v>0</v>
      </c>
      <c r="J62" s="69" t="s">
        <v>15</v>
      </c>
      <c r="K62" s="70" t="str">
        <f t="shared" si="15"/>
        <v>-</v>
      </c>
      <c r="L62" s="69" t="s">
        <v>13</v>
      </c>
      <c r="M62" s="71">
        <f t="shared" si="16"/>
        <v>0</v>
      </c>
      <c r="N62" s="72" t="s">
        <v>14</v>
      </c>
      <c r="O62" s="73">
        <f t="shared" si="17"/>
        <v>0</v>
      </c>
      <c r="P62" s="74" t="s">
        <v>15</v>
      </c>
      <c r="Q62" s="44"/>
      <c r="R62" s="45"/>
      <c r="S62" s="39"/>
      <c r="T62" s="39"/>
      <c r="U62" s="39"/>
      <c r="V62" s="39"/>
      <c r="W62" s="39"/>
      <c r="X62" s="39"/>
      <c r="Y62" s="39"/>
      <c r="Z62" s="39"/>
      <c r="AA62" s="40"/>
      <c r="AB62" s="39"/>
      <c r="AC62" s="41"/>
      <c r="AD62" s="42"/>
      <c r="AE62" s="43"/>
      <c r="AF62" s="39"/>
    </row>
    <row r="63" spans="1:32" ht="15.75" customHeight="1">
      <c r="A63" s="33">
        <v>110</v>
      </c>
      <c r="B63" s="69">
        <f t="shared" si="9"/>
        <v>1</v>
      </c>
      <c r="C63" s="69">
        <f t="shared" si="10"/>
      </c>
      <c r="D63" s="73" t="str">
        <f t="shared" si="11"/>
        <v>袴田　真央</v>
      </c>
      <c r="E63" s="69" t="s">
        <v>13</v>
      </c>
      <c r="F63" s="69" t="str">
        <f t="shared" si="12"/>
        <v>静岡</v>
      </c>
      <c r="G63" s="69" t="s">
        <v>14</v>
      </c>
      <c r="H63" s="69" t="str">
        <f t="shared" si="13"/>
        <v>浜松学芸中</v>
      </c>
      <c r="I63" s="69" t="str">
        <f t="shared" si="14"/>
        <v>③</v>
      </c>
      <c r="J63" s="69" t="s">
        <v>15</v>
      </c>
      <c r="K63" s="70" t="str">
        <f t="shared" si="15"/>
        <v>-</v>
      </c>
      <c r="L63" s="69" t="s">
        <v>13</v>
      </c>
      <c r="M63" s="71">
        <f t="shared" si="16"/>
        <v>0</v>
      </c>
      <c r="N63" s="72" t="s">
        <v>14</v>
      </c>
      <c r="O63" s="73">
        <f t="shared" si="17"/>
        <v>0</v>
      </c>
      <c r="P63" s="74" t="s">
        <v>15</v>
      </c>
      <c r="Q63" s="44"/>
      <c r="R63" s="45"/>
      <c r="S63" s="39"/>
      <c r="T63" s="39"/>
      <c r="U63" s="39"/>
      <c r="V63" s="39"/>
      <c r="W63" s="39"/>
      <c r="X63" s="39"/>
      <c r="Y63" s="39"/>
      <c r="Z63" s="39"/>
      <c r="AA63" s="40"/>
      <c r="AB63" s="39"/>
      <c r="AC63" s="41"/>
      <c r="AD63" s="42"/>
      <c r="AE63" s="43"/>
      <c r="AF63" s="39"/>
    </row>
    <row r="64" spans="1:32" ht="15.75" customHeight="1">
      <c r="A64" s="33">
        <v>111</v>
      </c>
      <c r="B64" s="69">
        <f t="shared" si="9"/>
        <v>1</v>
      </c>
      <c r="C64" s="69">
        <f t="shared" si="10"/>
      </c>
      <c r="D64" s="73" t="str">
        <f t="shared" si="11"/>
        <v>鈴木　こひめ</v>
      </c>
      <c r="E64" s="69" t="s">
        <v>13</v>
      </c>
      <c r="F64" s="69" t="str">
        <f t="shared" si="12"/>
        <v>静岡</v>
      </c>
      <c r="G64" s="69" t="s">
        <v>14</v>
      </c>
      <c r="H64" s="69" t="str">
        <f t="shared" si="13"/>
        <v>浜松日体中</v>
      </c>
      <c r="I64" s="69" t="str">
        <f t="shared" si="14"/>
        <v>③</v>
      </c>
      <c r="J64" s="69" t="s">
        <v>15</v>
      </c>
      <c r="K64" s="70" t="str">
        <f t="shared" si="15"/>
        <v>-</v>
      </c>
      <c r="L64" s="69" t="s">
        <v>13</v>
      </c>
      <c r="M64" s="71">
        <f t="shared" si="16"/>
        <v>0</v>
      </c>
      <c r="N64" s="72" t="s">
        <v>14</v>
      </c>
      <c r="O64" s="73">
        <f t="shared" si="17"/>
        <v>0</v>
      </c>
      <c r="P64" s="74" t="s">
        <v>15</v>
      </c>
      <c r="Q64" s="44"/>
      <c r="R64" s="45"/>
      <c r="S64" s="39"/>
      <c r="T64" s="39"/>
      <c r="U64" s="39"/>
      <c r="V64" s="39"/>
      <c r="W64" s="39"/>
      <c r="X64" s="39"/>
      <c r="Y64" s="39"/>
      <c r="Z64" s="39"/>
      <c r="AA64" s="40"/>
      <c r="AB64" s="39"/>
      <c r="AC64" s="41"/>
      <c r="AD64" s="42"/>
      <c r="AE64" s="43"/>
      <c r="AF64" s="39"/>
    </row>
    <row r="65" spans="1:32" ht="15.75" customHeight="1">
      <c r="A65" s="33">
        <v>112</v>
      </c>
      <c r="B65" s="69">
        <f t="shared" si="9"/>
        <v>1</v>
      </c>
      <c r="C65" s="69">
        <f t="shared" si="10"/>
      </c>
      <c r="D65" s="73" t="str">
        <f t="shared" si="11"/>
        <v>河野　紗弥</v>
      </c>
      <c r="E65" s="69" t="s">
        <v>13</v>
      </c>
      <c r="F65" s="69" t="str">
        <f t="shared" si="12"/>
        <v>静岡</v>
      </c>
      <c r="G65" s="69" t="s">
        <v>14</v>
      </c>
      <c r="H65" s="69" t="str">
        <f t="shared" si="13"/>
        <v>浜松学芸中</v>
      </c>
      <c r="I65" s="69" t="str">
        <f t="shared" si="14"/>
        <v>③</v>
      </c>
      <c r="J65" s="69" t="s">
        <v>15</v>
      </c>
      <c r="K65" s="70" t="str">
        <f t="shared" si="15"/>
        <v>-</v>
      </c>
      <c r="L65" s="69" t="s">
        <v>13</v>
      </c>
      <c r="M65" s="71">
        <f t="shared" si="16"/>
        <v>0</v>
      </c>
      <c r="N65" s="72" t="s">
        <v>14</v>
      </c>
      <c r="O65" s="73">
        <f t="shared" si="17"/>
        <v>0</v>
      </c>
      <c r="P65" s="74" t="s">
        <v>15</v>
      </c>
      <c r="Q65" s="44"/>
      <c r="R65" s="45"/>
      <c r="S65" s="39"/>
      <c r="T65" s="39"/>
      <c r="U65" s="39"/>
      <c r="V65" s="39"/>
      <c r="W65" s="39"/>
      <c r="X65" s="39"/>
      <c r="Y65" s="39"/>
      <c r="Z65" s="39"/>
      <c r="AA65" s="40"/>
      <c r="AB65" s="39"/>
      <c r="AC65" s="41"/>
      <c r="AD65" s="42"/>
      <c r="AE65" s="43"/>
      <c r="AF65" s="39"/>
    </row>
    <row r="66" spans="1:32" ht="15.75" customHeight="1">
      <c r="A66" s="33">
        <v>113</v>
      </c>
      <c r="B66" s="69">
        <f t="shared" si="9"/>
        <v>1</v>
      </c>
      <c r="C66" s="69">
        <f t="shared" si="10"/>
      </c>
      <c r="D66" s="73" t="str">
        <f t="shared" si="11"/>
        <v>佐藤　あいり</v>
      </c>
      <c r="E66" s="69" t="s">
        <v>13</v>
      </c>
      <c r="F66" s="69" t="str">
        <f t="shared" si="12"/>
        <v>静岡</v>
      </c>
      <c r="G66" s="69" t="s">
        <v>14</v>
      </c>
      <c r="H66" s="69" t="str">
        <f t="shared" si="13"/>
        <v>日大三島高</v>
      </c>
      <c r="I66" s="69" t="str">
        <f t="shared" si="14"/>
        <v>②</v>
      </c>
      <c r="J66" s="69" t="s">
        <v>15</v>
      </c>
      <c r="K66" s="70" t="str">
        <f t="shared" si="15"/>
        <v>-</v>
      </c>
      <c r="L66" s="69" t="s">
        <v>13</v>
      </c>
      <c r="M66" s="71">
        <f t="shared" si="16"/>
        <v>0</v>
      </c>
      <c r="N66" s="72" t="s">
        <v>14</v>
      </c>
      <c r="O66" s="73">
        <f t="shared" si="17"/>
        <v>0</v>
      </c>
      <c r="P66" s="74" t="s">
        <v>15</v>
      </c>
      <c r="Q66" s="44"/>
      <c r="R66" s="45"/>
      <c r="S66" s="39"/>
      <c r="T66" s="39"/>
      <c r="U66" s="39"/>
      <c r="V66" s="39"/>
      <c r="W66" s="39"/>
      <c r="X66" s="39"/>
      <c r="Y66" s="39"/>
      <c r="Z66" s="39"/>
      <c r="AA66" s="40"/>
      <c r="AB66" s="39"/>
      <c r="AC66" s="41"/>
      <c r="AD66" s="42"/>
      <c r="AE66" s="43"/>
      <c r="AF66" s="39"/>
    </row>
    <row r="67" spans="1:32" ht="15.75" customHeight="1">
      <c r="A67" s="33">
        <v>114</v>
      </c>
      <c r="B67" s="69">
        <f t="shared" si="9"/>
        <v>1</v>
      </c>
      <c r="C67" s="69">
        <f t="shared" si="10"/>
      </c>
      <c r="D67" s="73" t="str">
        <f t="shared" si="11"/>
        <v>鈴木　湊詩</v>
      </c>
      <c r="E67" s="69" t="s">
        <v>13</v>
      </c>
      <c r="F67" s="69" t="str">
        <f t="shared" si="12"/>
        <v>静岡</v>
      </c>
      <c r="G67" s="69" t="s">
        <v>14</v>
      </c>
      <c r="H67" s="69" t="str">
        <f t="shared" si="13"/>
        <v>静岡北中</v>
      </c>
      <c r="I67" s="69" t="str">
        <f t="shared" si="14"/>
        <v>①</v>
      </c>
      <c r="J67" s="69" t="s">
        <v>15</v>
      </c>
      <c r="K67" s="70" t="str">
        <f t="shared" si="15"/>
        <v>-</v>
      </c>
      <c r="L67" s="69" t="s">
        <v>13</v>
      </c>
      <c r="M67" s="71">
        <f t="shared" si="16"/>
        <v>0</v>
      </c>
      <c r="N67" s="72" t="s">
        <v>14</v>
      </c>
      <c r="O67" s="73">
        <f t="shared" si="17"/>
        <v>0</v>
      </c>
      <c r="P67" s="74" t="s">
        <v>15</v>
      </c>
      <c r="Q67" s="44"/>
      <c r="R67" s="45"/>
      <c r="S67" s="39"/>
      <c r="T67" s="39"/>
      <c r="U67" s="39"/>
      <c r="V67" s="39"/>
      <c r="W67" s="39"/>
      <c r="X67" s="39"/>
      <c r="Y67" s="39"/>
      <c r="Z67" s="39"/>
      <c r="AA67" s="40"/>
      <c r="AB67" s="39"/>
      <c r="AC67" s="41"/>
      <c r="AD67" s="42"/>
      <c r="AE67" s="43"/>
      <c r="AF67" s="39"/>
    </row>
    <row r="68" spans="1:32" ht="15.75" customHeight="1">
      <c r="A68" s="33">
        <v>115</v>
      </c>
      <c r="B68" s="69">
        <f aca="true" t="shared" si="27" ref="B68:B99">IF(VLOOKUP(A68,順①,12,FALSE)=280,"WD",IF(VLOOKUP(A68,順①,12,FALSE)=300,"DQ",IF(VLOOKUP(A68,順①,12,FALSE)=290,"NR",IF(VLOOKUP(A68,順①,12,FALSE)=270,"Scr",VLOOKUP(A68,順①,14,FALSE)))))</f>
        <v>1</v>
      </c>
      <c r="C68" s="69">
        <f aca="true" t="shared" si="28" ref="C68:C103">IF(VLOOKUP(A68,順①,5,FALSE)=0,"",VLOOKUP(A68,順①,5,FALSE))</f>
      </c>
      <c r="D68" s="73" t="str">
        <f aca="true" t="shared" si="29" ref="D68:D103">VLOOKUP(A68,順①,6,FALSE)</f>
        <v>難波　美咲</v>
      </c>
      <c r="E68" s="69" t="s">
        <v>13</v>
      </c>
      <c r="F68" s="69" t="str">
        <f aca="true" t="shared" si="30" ref="F68:F103">VLOOKUP(A68,順①,7,FALSE)</f>
        <v>静岡</v>
      </c>
      <c r="G68" s="69" t="s">
        <v>14</v>
      </c>
      <c r="H68" s="69" t="str">
        <f aca="true" t="shared" si="31" ref="H68:H103">VLOOKUP(A68,順①,8,FALSE)</f>
        <v>浜松日体中</v>
      </c>
      <c r="I68" s="69" t="str">
        <f aca="true" t="shared" si="32" ref="I68:I103">VLOOKUP(A68,順①,9,FALSE)</f>
        <v>①</v>
      </c>
      <c r="J68" s="69" t="s">
        <v>15</v>
      </c>
      <c r="K68" s="70" t="str">
        <f aca="true" t="shared" si="33" ref="K68:K103">IF(VLOOKUP(A68,順①,12,FALSE)&gt;=270,"-",VLOOKUP(A68,順①,12,FALSE))</f>
        <v>-</v>
      </c>
      <c r="L68" s="69" t="s">
        <v>13</v>
      </c>
      <c r="M68" s="71">
        <f aca="true" t="shared" si="34" ref="M68:M103">IF(VLOOKUP(A68,順①,10,FALSE)&gt;=135,"-",VLOOKUP(A68,順①,10,FALSE))</f>
        <v>0</v>
      </c>
      <c r="N68" s="72" t="s">
        <v>14</v>
      </c>
      <c r="O68" s="73">
        <f aca="true" t="shared" si="35" ref="O68:O103">IF(VLOOKUP(A68,順①,11,FALSE)&gt;=135,"-",VLOOKUP(A68,順①,11,FALSE))</f>
        <v>0</v>
      </c>
      <c r="P68" s="74" t="s">
        <v>15</v>
      </c>
      <c r="Q68" s="44"/>
      <c r="R68" s="45"/>
      <c r="S68" s="39"/>
      <c r="T68" s="39"/>
      <c r="U68" s="39"/>
      <c r="V68" s="39"/>
      <c r="W68" s="39"/>
      <c r="X68" s="39"/>
      <c r="Y68" s="39"/>
      <c r="Z68" s="39"/>
      <c r="AA68" s="40"/>
      <c r="AB68" s="39"/>
      <c r="AC68" s="41"/>
      <c r="AD68" s="42"/>
      <c r="AE68" s="43"/>
      <c r="AF68" s="39"/>
    </row>
    <row r="69" spans="1:32" ht="15.75" customHeight="1">
      <c r="A69" s="33">
        <v>116</v>
      </c>
      <c r="B69" s="69">
        <f t="shared" si="27"/>
        <v>1</v>
      </c>
      <c r="C69" s="69">
        <f t="shared" si="28"/>
      </c>
      <c r="D69" s="73" t="str">
        <f t="shared" si="29"/>
        <v>袴田　梨央</v>
      </c>
      <c r="E69" s="69" t="s">
        <v>13</v>
      </c>
      <c r="F69" s="69" t="str">
        <f t="shared" si="30"/>
        <v>静岡</v>
      </c>
      <c r="G69" s="69" t="s">
        <v>14</v>
      </c>
      <c r="H69" s="69" t="str">
        <f t="shared" si="31"/>
        <v>浜松学芸中</v>
      </c>
      <c r="I69" s="69" t="str">
        <f t="shared" si="32"/>
        <v>②</v>
      </c>
      <c r="J69" s="69" t="s">
        <v>15</v>
      </c>
      <c r="K69" s="70" t="str">
        <f t="shared" si="33"/>
        <v>-</v>
      </c>
      <c r="L69" s="69" t="s">
        <v>13</v>
      </c>
      <c r="M69" s="71">
        <f t="shared" si="34"/>
        <v>0</v>
      </c>
      <c r="N69" s="72" t="s">
        <v>14</v>
      </c>
      <c r="O69" s="73">
        <f t="shared" si="35"/>
        <v>0</v>
      </c>
      <c r="P69" s="74" t="s">
        <v>15</v>
      </c>
      <c r="Q69" s="44"/>
      <c r="R69" s="45"/>
      <c r="S69" s="39"/>
      <c r="T69" s="39"/>
      <c r="U69" s="39"/>
      <c r="V69" s="39"/>
      <c r="W69" s="39"/>
      <c r="X69" s="39"/>
      <c r="Y69" s="39"/>
      <c r="Z69" s="39"/>
      <c r="AA69" s="40"/>
      <c r="AB69" s="39"/>
      <c r="AC69" s="41"/>
      <c r="AD69" s="42"/>
      <c r="AE69" s="43"/>
      <c r="AF69" s="39"/>
    </row>
    <row r="70" spans="1:32" ht="15.75" customHeight="1">
      <c r="A70" s="33">
        <v>117</v>
      </c>
      <c r="B70" s="69">
        <f t="shared" si="27"/>
        <v>1</v>
      </c>
      <c r="C70" s="69">
        <f t="shared" si="28"/>
      </c>
      <c r="D70" s="73" t="str">
        <f t="shared" si="29"/>
        <v>南　紗也香</v>
      </c>
      <c r="E70" s="69" t="s">
        <v>13</v>
      </c>
      <c r="F70" s="69" t="str">
        <f t="shared" si="30"/>
        <v>静岡</v>
      </c>
      <c r="G70" s="69" t="s">
        <v>14</v>
      </c>
      <c r="H70" s="69" t="str">
        <f t="shared" si="31"/>
        <v>日大三島中</v>
      </c>
      <c r="I70" s="69" t="str">
        <f t="shared" si="32"/>
        <v>②</v>
      </c>
      <c r="J70" s="69" t="s">
        <v>15</v>
      </c>
      <c r="K70" s="70" t="str">
        <f t="shared" si="33"/>
        <v>-</v>
      </c>
      <c r="L70" s="69" t="s">
        <v>13</v>
      </c>
      <c r="M70" s="71">
        <f t="shared" si="34"/>
        <v>0</v>
      </c>
      <c r="N70" s="72" t="s">
        <v>14</v>
      </c>
      <c r="O70" s="73">
        <f t="shared" si="35"/>
        <v>0</v>
      </c>
      <c r="P70" s="74" t="s">
        <v>15</v>
      </c>
      <c r="Q70" s="44"/>
      <c r="R70" s="45"/>
      <c r="S70" s="39"/>
      <c r="T70" s="39"/>
      <c r="U70" s="39"/>
      <c r="V70" s="39"/>
      <c r="W70" s="39"/>
      <c r="X70" s="39"/>
      <c r="Y70" s="39"/>
      <c r="Z70" s="39"/>
      <c r="AA70" s="40"/>
      <c r="AB70" s="39"/>
      <c r="AC70" s="41"/>
      <c r="AD70" s="42"/>
      <c r="AE70" s="43"/>
      <c r="AF70" s="39"/>
    </row>
    <row r="71" spans="1:32" ht="15.75" customHeight="1">
      <c r="A71" s="33">
        <v>118</v>
      </c>
      <c r="B71" s="39">
        <f t="shared" si="27"/>
        <v>1</v>
      </c>
      <c r="C71" s="39">
        <f t="shared" si="28"/>
      </c>
      <c r="D71" s="43" t="str">
        <f t="shared" si="29"/>
        <v>松下　幸子</v>
      </c>
      <c r="E71" s="39" t="s">
        <v>13</v>
      </c>
      <c r="F71" s="39" t="str">
        <f t="shared" si="30"/>
        <v>静岡</v>
      </c>
      <c r="G71" s="39" t="s">
        <v>14</v>
      </c>
      <c r="H71" s="39" t="str">
        <f t="shared" si="31"/>
        <v>浜松商業高</v>
      </c>
      <c r="I71" s="39" t="str">
        <f t="shared" si="32"/>
        <v>①</v>
      </c>
      <c r="J71" s="39" t="s">
        <v>15</v>
      </c>
      <c r="K71" s="40" t="str">
        <f t="shared" si="33"/>
        <v>-</v>
      </c>
      <c r="L71" s="39" t="s">
        <v>13</v>
      </c>
      <c r="M71" s="41">
        <f t="shared" si="34"/>
        <v>0</v>
      </c>
      <c r="N71" s="42" t="s">
        <v>14</v>
      </c>
      <c r="O71" s="43">
        <f t="shared" si="35"/>
        <v>0</v>
      </c>
      <c r="P71" s="46" t="s">
        <v>15</v>
      </c>
      <c r="Q71" s="44"/>
      <c r="R71" s="45"/>
      <c r="S71" s="39"/>
      <c r="T71" s="39"/>
      <c r="U71" s="39"/>
      <c r="V71" s="39"/>
      <c r="W71" s="39"/>
      <c r="X71" s="39"/>
      <c r="Y71" s="39"/>
      <c r="Z71" s="39"/>
      <c r="AA71" s="40"/>
      <c r="AB71" s="39"/>
      <c r="AC71" s="41"/>
      <c r="AD71" s="42"/>
      <c r="AE71" s="43"/>
      <c r="AF71" s="39"/>
    </row>
    <row r="72" spans="1:32" ht="15.75" customHeight="1">
      <c r="A72" s="33">
        <v>119</v>
      </c>
      <c r="B72" s="39">
        <f t="shared" si="27"/>
        <v>1</v>
      </c>
      <c r="C72" s="39">
        <f t="shared" si="28"/>
      </c>
      <c r="D72" s="43" t="str">
        <f t="shared" si="29"/>
        <v>齊本　真柚</v>
      </c>
      <c r="E72" s="39" t="s">
        <v>13</v>
      </c>
      <c r="F72" s="39" t="str">
        <f t="shared" si="30"/>
        <v>静岡</v>
      </c>
      <c r="G72" s="39" t="s">
        <v>14</v>
      </c>
      <c r="H72" s="39" t="str">
        <f t="shared" si="31"/>
        <v>浜松日体中</v>
      </c>
      <c r="I72" s="39" t="str">
        <f t="shared" si="32"/>
        <v>②</v>
      </c>
      <c r="J72" s="39" t="s">
        <v>15</v>
      </c>
      <c r="K72" s="40" t="str">
        <f t="shared" si="33"/>
        <v>-</v>
      </c>
      <c r="L72" s="39" t="s">
        <v>13</v>
      </c>
      <c r="M72" s="41">
        <f t="shared" si="34"/>
        <v>0</v>
      </c>
      <c r="N72" s="42" t="s">
        <v>14</v>
      </c>
      <c r="O72" s="43">
        <f t="shared" si="35"/>
        <v>0</v>
      </c>
      <c r="P72" s="46" t="s">
        <v>15</v>
      </c>
      <c r="Q72" s="44"/>
      <c r="R72" s="45"/>
      <c r="S72" s="39"/>
      <c r="T72" s="39"/>
      <c r="U72" s="39"/>
      <c r="V72" s="39"/>
      <c r="W72" s="39"/>
      <c r="X72" s="39"/>
      <c r="Y72" s="39"/>
      <c r="Z72" s="39"/>
      <c r="AA72" s="40"/>
      <c r="AB72" s="39"/>
      <c r="AC72" s="41"/>
      <c r="AD72" s="42"/>
      <c r="AE72" s="43"/>
      <c r="AF72" s="39"/>
    </row>
    <row r="73" spans="1:32" ht="15.75" customHeight="1">
      <c r="A73" s="33">
        <v>120</v>
      </c>
      <c r="B73" s="39">
        <f t="shared" si="27"/>
        <v>1</v>
      </c>
      <c r="C73" s="39">
        <f t="shared" si="28"/>
      </c>
      <c r="D73" s="43" t="str">
        <f t="shared" si="29"/>
        <v>内藤　ゆい</v>
      </c>
      <c r="E73" s="39" t="s">
        <v>13</v>
      </c>
      <c r="F73" s="39" t="str">
        <f t="shared" si="30"/>
        <v>静岡</v>
      </c>
      <c r="G73" s="39" t="s">
        <v>14</v>
      </c>
      <c r="H73" s="39" t="str">
        <f t="shared" si="31"/>
        <v>浜松学芸中</v>
      </c>
      <c r="I73" s="39" t="str">
        <f t="shared" si="32"/>
        <v>②</v>
      </c>
      <c r="J73" s="39" t="s">
        <v>15</v>
      </c>
      <c r="K73" s="40" t="str">
        <f t="shared" si="33"/>
        <v>-</v>
      </c>
      <c r="L73" s="39" t="s">
        <v>13</v>
      </c>
      <c r="M73" s="41">
        <f t="shared" si="34"/>
        <v>0</v>
      </c>
      <c r="N73" s="42" t="s">
        <v>14</v>
      </c>
      <c r="O73" s="43">
        <f t="shared" si="35"/>
        <v>0</v>
      </c>
      <c r="P73" s="46" t="s">
        <v>15</v>
      </c>
      <c r="Q73" s="44"/>
      <c r="R73" s="45"/>
      <c r="S73" s="39"/>
      <c r="T73" s="39"/>
      <c r="U73" s="39"/>
      <c r="V73" s="39"/>
      <c r="W73" s="39"/>
      <c r="X73" s="39"/>
      <c r="Y73" s="39"/>
      <c r="Z73" s="39"/>
      <c r="AA73" s="40"/>
      <c r="AB73" s="39"/>
      <c r="AC73" s="41"/>
      <c r="AD73" s="42"/>
      <c r="AE73" s="43"/>
      <c r="AF73" s="39"/>
    </row>
    <row r="74" spans="1:32" ht="15.75" customHeight="1">
      <c r="A74" s="33">
        <v>121</v>
      </c>
      <c r="B74" s="39">
        <f t="shared" si="27"/>
        <v>1</v>
      </c>
      <c r="C74" s="39">
        <f t="shared" si="28"/>
      </c>
      <c r="D74" s="43" t="str">
        <f t="shared" si="29"/>
        <v>佐々木　愛華</v>
      </c>
      <c r="E74" s="39" t="s">
        <v>13</v>
      </c>
      <c r="F74" s="39" t="str">
        <f t="shared" si="30"/>
        <v>静岡</v>
      </c>
      <c r="G74" s="39" t="s">
        <v>14</v>
      </c>
      <c r="H74" s="39" t="str">
        <f t="shared" si="31"/>
        <v>日大三島高</v>
      </c>
      <c r="I74" s="39" t="str">
        <f t="shared" si="32"/>
        <v>②</v>
      </c>
      <c r="J74" s="39" t="s">
        <v>15</v>
      </c>
      <c r="K74" s="40" t="str">
        <f t="shared" si="33"/>
        <v>-</v>
      </c>
      <c r="L74" s="39" t="s">
        <v>13</v>
      </c>
      <c r="M74" s="41">
        <f t="shared" si="34"/>
        <v>0</v>
      </c>
      <c r="N74" s="42" t="s">
        <v>14</v>
      </c>
      <c r="O74" s="43">
        <f t="shared" si="35"/>
        <v>0</v>
      </c>
      <c r="P74" s="46" t="s">
        <v>15</v>
      </c>
      <c r="Q74" s="44"/>
      <c r="R74" s="45"/>
      <c r="S74" s="39"/>
      <c r="T74" s="39"/>
      <c r="U74" s="39"/>
      <c r="V74" s="39"/>
      <c r="W74" s="39"/>
      <c r="X74" s="39"/>
      <c r="Y74" s="39"/>
      <c r="Z74" s="39"/>
      <c r="AA74" s="40"/>
      <c r="AB74" s="39"/>
      <c r="AC74" s="41"/>
      <c r="AD74" s="42"/>
      <c r="AE74" s="43"/>
      <c r="AF74" s="39"/>
    </row>
    <row r="75" spans="1:32" ht="15.75" customHeight="1">
      <c r="A75" s="33">
        <v>122</v>
      </c>
      <c r="B75" s="39">
        <f t="shared" si="27"/>
        <v>1</v>
      </c>
      <c r="C75" s="39">
        <f t="shared" si="28"/>
      </c>
      <c r="D75" s="43" t="str">
        <f t="shared" si="29"/>
        <v>井伊　笙馬</v>
      </c>
      <c r="E75" s="39" t="s">
        <v>13</v>
      </c>
      <c r="F75" s="39" t="str">
        <f t="shared" si="30"/>
        <v>静岡</v>
      </c>
      <c r="G75" s="39" t="s">
        <v>14</v>
      </c>
      <c r="H75" s="39" t="str">
        <f t="shared" si="31"/>
        <v>浜松日体高</v>
      </c>
      <c r="I75" s="39" t="str">
        <f t="shared" si="32"/>
        <v>②</v>
      </c>
      <c r="J75" s="39" t="s">
        <v>15</v>
      </c>
      <c r="K75" s="40" t="str">
        <f t="shared" si="33"/>
        <v>-</v>
      </c>
      <c r="L75" s="39" t="s">
        <v>13</v>
      </c>
      <c r="M75" s="41">
        <f t="shared" si="34"/>
        <v>0</v>
      </c>
      <c r="N75" s="42" t="s">
        <v>14</v>
      </c>
      <c r="O75" s="43">
        <f t="shared" si="35"/>
        <v>0</v>
      </c>
      <c r="P75" s="46" t="s">
        <v>15</v>
      </c>
      <c r="Q75" s="44"/>
      <c r="R75" s="45"/>
      <c r="S75" s="39"/>
      <c r="T75" s="39"/>
      <c r="U75" s="39"/>
      <c r="V75" s="39"/>
      <c r="W75" s="39"/>
      <c r="X75" s="39"/>
      <c r="Y75" s="39"/>
      <c r="Z75" s="39"/>
      <c r="AA75" s="40"/>
      <c r="AB75" s="39"/>
      <c r="AC75" s="41"/>
      <c r="AD75" s="42"/>
      <c r="AE75" s="43"/>
      <c r="AF75" s="39"/>
    </row>
    <row r="76" spans="1:32" ht="15.75" customHeight="1">
      <c r="A76" s="33">
        <v>123</v>
      </c>
      <c r="B76" s="39">
        <f t="shared" si="27"/>
        <v>1</v>
      </c>
      <c r="C76" s="39">
        <f t="shared" si="28"/>
      </c>
      <c r="D76" s="43" t="str">
        <f t="shared" si="29"/>
        <v>中山　恭誠</v>
      </c>
      <c r="E76" s="39" t="s">
        <v>13</v>
      </c>
      <c r="F76" s="39" t="str">
        <f t="shared" si="30"/>
        <v>静岡</v>
      </c>
      <c r="G76" s="39" t="s">
        <v>14</v>
      </c>
      <c r="H76" s="39" t="str">
        <f t="shared" si="31"/>
        <v>浜松学芸高</v>
      </c>
      <c r="I76" s="39" t="str">
        <f t="shared" si="32"/>
        <v>②</v>
      </c>
      <c r="J76" s="39" t="s">
        <v>15</v>
      </c>
      <c r="K76" s="40" t="str">
        <f t="shared" si="33"/>
        <v>-</v>
      </c>
      <c r="L76" s="39" t="s">
        <v>13</v>
      </c>
      <c r="M76" s="41">
        <f t="shared" si="34"/>
        <v>0</v>
      </c>
      <c r="N76" s="42" t="s">
        <v>14</v>
      </c>
      <c r="O76" s="43">
        <f t="shared" si="35"/>
        <v>0</v>
      </c>
      <c r="P76" s="46" t="s">
        <v>15</v>
      </c>
      <c r="Q76" s="44"/>
      <c r="R76" s="45"/>
      <c r="S76" s="39"/>
      <c r="T76" s="39"/>
      <c r="U76" s="39"/>
      <c r="V76" s="39"/>
      <c r="W76" s="39"/>
      <c r="X76" s="39"/>
      <c r="Y76" s="39"/>
      <c r="Z76" s="39"/>
      <c r="AA76" s="40"/>
      <c r="AB76" s="39"/>
      <c r="AC76" s="41"/>
      <c r="AD76" s="42"/>
      <c r="AE76" s="43"/>
      <c r="AF76" s="39"/>
    </row>
    <row r="77" spans="1:32" ht="15.75" customHeight="1">
      <c r="A77" s="33">
        <v>124</v>
      </c>
      <c r="B77" s="39">
        <f t="shared" si="27"/>
        <v>1</v>
      </c>
      <c r="C77" s="39">
        <f t="shared" si="28"/>
      </c>
      <c r="D77" s="43" t="str">
        <f t="shared" si="29"/>
        <v>山口　成</v>
      </c>
      <c r="E77" s="39" t="s">
        <v>13</v>
      </c>
      <c r="F77" s="39" t="str">
        <f t="shared" si="30"/>
        <v>静岡</v>
      </c>
      <c r="G77" s="39" t="s">
        <v>14</v>
      </c>
      <c r="H77" s="39" t="str">
        <f t="shared" si="31"/>
        <v>浜松日体中</v>
      </c>
      <c r="I77" s="39" t="str">
        <f t="shared" si="32"/>
        <v>①</v>
      </c>
      <c r="J77" s="39" t="s">
        <v>15</v>
      </c>
      <c r="K77" s="40" t="str">
        <f t="shared" si="33"/>
        <v>-</v>
      </c>
      <c r="L77" s="39" t="s">
        <v>13</v>
      </c>
      <c r="M77" s="41">
        <f t="shared" si="34"/>
        <v>0</v>
      </c>
      <c r="N77" s="42" t="s">
        <v>14</v>
      </c>
      <c r="O77" s="43">
        <f t="shared" si="35"/>
        <v>0</v>
      </c>
      <c r="P77" s="46" t="s">
        <v>15</v>
      </c>
      <c r="Q77" s="44"/>
      <c r="R77" s="45"/>
      <c r="S77" s="39"/>
      <c r="T77" s="39"/>
      <c r="U77" s="39"/>
      <c r="V77" s="39"/>
      <c r="W77" s="39"/>
      <c r="X77" s="39"/>
      <c r="Y77" s="39"/>
      <c r="Z77" s="39"/>
      <c r="AA77" s="40"/>
      <c r="AB77" s="39"/>
      <c r="AC77" s="41"/>
      <c r="AD77" s="42"/>
      <c r="AE77" s="43"/>
      <c r="AF77" s="39"/>
    </row>
    <row r="78" spans="1:32" ht="15.75" customHeight="1">
      <c r="A78" s="33">
        <v>125</v>
      </c>
      <c r="B78" s="39">
        <f t="shared" si="27"/>
        <v>1</v>
      </c>
      <c r="C78" s="39">
        <f t="shared" si="28"/>
      </c>
      <c r="D78" s="43" t="str">
        <f t="shared" si="29"/>
        <v>金岡　怜世</v>
      </c>
      <c r="E78" s="39" t="s">
        <v>13</v>
      </c>
      <c r="F78" s="39" t="str">
        <f t="shared" si="30"/>
        <v>静岡</v>
      </c>
      <c r="G78" s="39" t="s">
        <v>14</v>
      </c>
      <c r="H78" s="39" t="str">
        <f t="shared" si="31"/>
        <v>星陵高</v>
      </c>
      <c r="I78" s="39" t="str">
        <f t="shared" si="32"/>
        <v>①</v>
      </c>
      <c r="J78" s="39" t="s">
        <v>15</v>
      </c>
      <c r="K78" s="40" t="str">
        <f t="shared" si="33"/>
        <v>-</v>
      </c>
      <c r="L78" s="39" t="s">
        <v>13</v>
      </c>
      <c r="M78" s="41">
        <f t="shared" si="34"/>
        <v>0</v>
      </c>
      <c r="N78" s="42" t="s">
        <v>14</v>
      </c>
      <c r="O78" s="43">
        <f t="shared" si="35"/>
        <v>0</v>
      </c>
      <c r="P78" s="46" t="s">
        <v>15</v>
      </c>
      <c r="Q78" s="44"/>
      <c r="R78" s="45"/>
      <c r="S78" s="39"/>
      <c r="T78" s="39"/>
      <c r="U78" s="39"/>
      <c r="V78" s="39"/>
      <c r="W78" s="39"/>
      <c r="X78" s="39"/>
      <c r="Y78" s="39"/>
      <c r="Z78" s="39"/>
      <c r="AA78" s="40"/>
      <c r="AB78" s="39"/>
      <c r="AC78" s="41"/>
      <c r="AD78" s="42"/>
      <c r="AE78" s="43"/>
      <c r="AF78" s="39"/>
    </row>
    <row r="79" spans="1:32" ht="15.75" customHeight="1">
      <c r="A79" s="33">
        <v>126</v>
      </c>
      <c r="B79" s="39">
        <f t="shared" si="27"/>
        <v>1</v>
      </c>
      <c r="C79" s="39">
        <f t="shared" si="28"/>
      </c>
      <c r="D79" s="43" t="str">
        <f t="shared" si="29"/>
        <v>船井　惇仁</v>
      </c>
      <c r="E79" s="39" t="s">
        <v>13</v>
      </c>
      <c r="F79" s="39" t="str">
        <f t="shared" si="30"/>
        <v>静岡</v>
      </c>
      <c r="G79" s="39" t="s">
        <v>14</v>
      </c>
      <c r="H79" s="39" t="str">
        <f t="shared" si="31"/>
        <v>浜松日体高</v>
      </c>
      <c r="I79" s="39" t="str">
        <f t="shared" si="32"/>
        <v>②</v>
      </c>
      <c r="J79" s="39" t="s">
        <v>15</v>
      </c>
      <c r="K79" s="40" t="str">
        <f t="shared" si="33"/>
        <v>-</v>
      </c>
      <c r="L79" s="39" t="s">
        <v>13</v>
      </c>
      <c r="M79" s="41">
        <f t="shared" si="34"/>
        <v>0</v>
      </c>
      <c r="N79" s="42" t="s">
        <v>14</v>
      </c>
      <c r="O79" s="43">
        <f t="shared" si="35"/>
        <v>0</v>
      </c>
      <c r="P79" s="46" t="s">
        <v>15</v>
      </c>
      <c r="Q79" s="44"/>
      <c r="R79" s="45"/>
      <c r="S79" s="39"/>
      <c r="T79" s="39"/>
      <c r="U79" s="39"/>
      <c r="V79" s="39"/>
      <c r="W79" s="39"/>
      <c r="X79" s="39"/>
      <c r="Y79" s="39"/>
      <c r="Z79" s="39"/>
      <c r="AA79" s="40"/>
      <c r="AB79" s="39"/>
      <c r="AC79" s="41"/>
      <c r="AD79" s="42"/>
      <c r="AE79" s="43"/>
      <c r="AF79" s="39"/>
    </row>
    <row r="80" spans="1:32" ht="15.75" customHeight="1">
      <c r="A80" s="33">
        <v>127</v>
      </c>
      <c r="B80" s="39">
        <f t="shared" si="27"/>
        <v>1</v>
      </c>
      <c r="C80" s="39">
        <f t="shared" si="28"/>
      </c>
      <c r="D80" s="43" t="str">
        <f t="shared" si="29"/>
        <v>加藤　健人</v>
      </c>
      <c r="E80" s="39" t="s">
        <v>13</v>
      </c>
      <c r="F80" s="39" t="str">
        <f t="shared" si="30"/>
        <v>静岡</v>
      </c>
      <c r="G80" s="39" t="s">
        <v>14</v>
      </c>
      <c r="H80" s="39" t="str">
        <f t="shared" si="31"/>
        <v>浜松学芸高</v>
      </c>
      <c r="I80" s="39" t="str">
        <f t="shared" si="32"/>
        <v>②</v>
      </c>
      <c r="J80" s="39" t="s">
        <v>15</v>
      </c>
      <c r="K80" s="40" t="str">
        <f t="shared" si="33"/>
        <v>-</v>
      </c>
      <c r="L80" s="39" t="s">
        <v>13</v>
      </c>
      <c r="M80" s="41">
        <f t="shared" si="34"/>
        <v>0</v>
      </c>
      <c r="N80" s="42" t="s">
        <v>14</v>
      </c>
      <c r="O80" s="43">
        <f t="shared" si="35"/>
        <v>0</v>
      </c>
      <c r="P80" s="46" t="s">
        <v>15</v>
      </c>
      <c r="Q80" s="44"/>
      <c r="R80" s="45"/>
      <c r="S80" s="39"/>
      <c r="T80" s="39"/>
      <c r="U80" s="39"/>
      <c r="V80" s="39"/>
      <c r="W80" s="39"/>
      <c r="X80" s="39"/>
      <c r="Y80" s="39"/>
      <c r="Z80" s="39"/>
      <c r="AA80" s="40"/>
      <c r="AB80" s="39"/>
      <c r="AC80" s="41"/>
      <c r="AD80" s="42"/>
      <c r="AE80" s="43"/>
      <c r="AF80" s="39"/>
    </row>
    <row r="81" spans="1:32" ht="15.75" customHeight="1">
      <c r="A81" s="33">
        <v>128</v>
      </c>
      <c r="B81" s="39">
        <f t="shared" si="27"/>
        <v>1</v>
      </c>
      <c r="C81" s="39">
        <f t="shared" si="28"/>
      </c>
      <c r="D81" s="43" t="str">
        <f t="shared" si="29"/>
        <v>国本　礼央</v>
      </c>
      <c r="E81" s="39" t="s">
        <v>13</v>
      </c>
      <c r="F81" s="39" t="str">
        <f t="shared" si="30"/>
        <v>静岡</v>
      </c>
      <c r="G81" s="39" t="s">
        <v>14</v>
      </c>
      <c r="H81" s="39" t="str">
        <f t="shared" si="31"/>
        <v>浜松日体中</v>
      </c>
      <c r="I81" s="39" t="str">
        <f t="shared" si="32"/>
        <v>①</v>
      </c>
      <c r="J81" s="39" t="s">
        <v>15</v>
      </c>
      <c r="K81" s="40" t="str">
        <f t="shared" si="33"/>
        <v>-</v>
      </c>
      <c r="L81" s="39" t="s">
        <v>13</v>
      </c>
      <c r="M81" s="41">
        <f t="shared" si="34"/>
        <v>0</v>
      </c>
      <c r="N81" s="42" t="s">
        <v>14</v>
      </c>
      <c r="O81" s="43">
        <f t="shared" si="35"/>
        <v>0</v>
      </c>
      <c r="P81" s="46" t="s">
        <v>15</v>
      </c>
      <c r="Q81" s="44"/>
      <c r="R81" s="45"/>
      <c r="S81" s="39"/>
      <c r="T81" s="39"/>
      <c r="U81" s="39"/>
      <c r="V81" s="39"/>
      <c r="W81" s="39"/>
      <c r="X81" s="39"/>
      <c r="Y81" s="39"/>
      <c r="Z81" s="39"/>
      <c r="AA81" s="40"/>
      <c r="AB81" s="39"/>
      <c r="AC81" s="41"/>
      <c r="AD81" s="42"/>
      <c r="AE81" s="43"/>
      <c r="AF81" s="39"/>
    </row>
    <row r="82" spans="1:32" ht="15.75" customHeight="1">
      <c r="A82" s="33">
        <v>129</v>
      </c>
      <c r="B82" s="39">
        <f t="shared" si="27"/>
        <v>1</v>
      </c>
      <c r="C82" s="39">
        <f t="shared" si="28"/>
      </c>
      <c r="D82" s="43" t="str">
        <f t="shared" si="29"/>
        <v>渡辺　詠斗</v>
      </c>
      <c r="E82" s="39" t="s">
        <v>13</v>
      </c>
      <c r="F82" s="39" t="str">
        <f t="shared" si="30"/>
        <v>静岡</v>
      </c>
      <c r="G82" s="39" t="s">
        <v>14</v>
      </c>
      <c r="H82" s="39" t="str">
        <f t="shared" si="31"/>
        <v>浜松商業高</v>
      </c>
      <c r="I82" s="39" t="str">
        <f t="shared" si="32"/>
        <v>①</v>
      </c>
      <c r="J82" s="39" t="s">
        <v>15</v>
      </c>
      <c r="K82" s="40" t="str">
        <f t="shared" si="33"/>
        <v>-</v>
      </c>
      <c r="L82" s="39" t="s">
        <v>13</v>
      </c>
      <c r="M82" s="41">
        <f t="shared" si="34"/>
        <v>0</v>
      </c>
      <c r="N82" s="42" t="s">
        <v>14</v>
      </c>
      <c r="O82" s="43">
        <f t="shared" si="35"/>
        <v>0</v>
      </c>
      <c r="P82" s="46" t="s">
        <v>15</v>
      </c>
      <c r="Q82" s="44"/>
      <c r="R82" s="45"/>
      <c r="S82" s="39"/>
      <c r="T82" s="39"/>
      <c r="U82" s="39"/>
      <c r="V82" s="39"/>
      <c r="W82" s="39"/>
      <c r="X82" s="39"/>
      <c r="Y82" s="39"/>
      <c r="Z82" s="39"/>
      <c r="AA82" s="40"/>
      <c r="AB82" s="39"/>
      <c r="AC82" s="41"/>
      <c r="AD82" s="42"/>
      <c r="AE82" s="43"/>
      <c r="AF82" s="39"/>
    </row>
    <row r="83" spans="1:32" ht="15.75" customHeight="1">
      <c r="A83" s="33">
        <v>130</v>
      </c>
      <c r="B83" s="39">
        <f t="shared" si="27"/>
        <v>1</v>
      </c>
      <c r="C83" s="39">
        <f t="shared" si="28"/>
      </c>
      <c r="D83" s="43" t="str">
        <f t="shared" si="29"/>
        <v>市川　滉太</v>
      </c>
      <c r="E83" s="39" t="s">
        <v>13</v>
      </c>
      <c r="F83" s="39" t="str">
        <f t="shared" si="30"/>
        <v>静岡</v>
      </c>
      <c r="G83" s="39" t="s">
        <v>14</v>
      </c>
      <c r="H83" s="39" t="str">
        <f t="shared" si="31"/>
        <v>浜松日体高</v>
      </c>
      <c r="I83" s="39" t="str">
        <f t="shared" si="32"/>
        <v>②</v>
      </c>
      <c r="J83" s="39" t="s">
        <v>15</v>
      </c>
      <c r="K83" s="40" t="str">
        <f t="shared" si="33"/>
        <v>-</v>
      </c>
      <c r="L83" s="39" t="s">
        <v>13</v>
      </c>
      <c r="M83" s="41">
        <f t="shared" si="34"/>
        <v>0</v>
      </c>
      <c r="N83" s="42" t="s">
        <v>14</v>
      </c>
      <c r="O83" s="43">
        <f t="shared" si="35"/>
        <v>0</v>
      </c>
      <c r="P83" s="46" t="s">
        <v>15</v>
      </c>
      <c r="Q83" s="44"/>
      <c r="R83" s="45"/>
      <c r="S83" s="39"/>
      <c r="T83" s="39"/>
      <c r="U83" s="39"/>
      <c r="V83" s="39"/>
      <c r="W83" s="39"/>
      <c r="X83" s="39"/>
      <c r="Y83" s="39"/>
      <c r="Z83" s="39"/>
      <c r="AA83" s="40"/>
      <c r="AB83" s="39"/>
      <c r="AC83" s="41"/>
      <c r="AD83" s="42"/>
      <c r="AE83" s="43"/>
      <c r="AF83" s="39"/>
    </row>
    <row r="84" spans="1:32" ht="15.75" customHeight="1">
      <c r="A84" s="33">
        <v>131</v>
      </c>
      <c r="B84" s="39">
        <f t="shared" si="27"/>
        <v>1</v>
      </c>
      <c r="C84" s="39">
        <f t="shared" si="28"/>
      </c>
      <c r="D84" s="43" t="str">
        <f t="shared" si="29"/>
        <v>望月　仁</v>
      </c>
      <c r="E84" s="39" t="s">
        <v>13</v>
      </c>
      <c r="F84" s="39" t="str">
        <f t="shared" si="30"/>
        <v>静岡</v>
      </c>
      <c r="G84" s="39" t="s">
        <v>14</v>
      </c>
      <c r="H84" s="39" t="str">
        <f t="shared" si="31"/>
        <v>浜松学芸高</v>
      </c>
      <c r="I84" s="39" t="str">
        <f t="shared" si="32"/>
        <v>②</v>
      </c>
      <c r="J84" s="39" t="s">
        <v>15</v>
      </c>
      <c r="K84" s="40" t="str">
        <f t="shared" si="33"/>
        <v>-</v>
      </c>
      <c r="L84" s="39" t="s">
        <v>13</v>
      </c>
      <c r="M84" s="41">
        <f t="shared" si="34"/>
        <v>0</v>
      </c>
      <c r="N84" s="42" t="s">
        <v>14</v>
      </c>
      <c r="O84" s="43">
        <f t="shared" si="35"/>
        <v>0</v>
      </c>
      <c r="P84" s="46" t="s">
        <v>15</v>
      </c>
      <c r="Q84" s="44"/>
      <c r="R84" s="45"/>
      <c r="S84" s="39"/>
      <c r="T84" s="39"/>
      <c r="U84" s="39"/>
      <c r="V84" s="39"/>
      <c r="W84" s="39"/>
      <c r="X84" s="39"/>
      <c r="Y84" s="39"/>
      <c r="Z84" s="39"/>
      <c r="AA84" s="40"/>
      <c r="AB84" s="39"/>
      <c r="AC84" s="41"/>
      <c r="AD84" s="42"/>
      <c r="AE84" s="43"/>
      <c r="AF84" s="39"/>
    </row>
    <row r="85" spans="1:32" ht="15.75" customHeight="1">
      <c r="A85" s="33">
        <v>132</v>
      </c>
      <c r="B85" s="39">
        <f t="shared" si="27"/>
        <v>1</v>
      </c>
      <c r="C85" s="39">
        <f t="shared" si="28"/>
      </c>
      <c r="D85" s="43" t="str">
        <f t="shared" si="29"/>
        <v>中里　笙</v>
      </c>
      <c r="E85" s="39" t="s">
        <v>13</v>
      </c>
      <c r="F85" s="39" t="str">
        <f t="shared" si="30"/>
        <v>静岡</v>
      </c>
      <c r="G85" s="39" t="s">
        <v>14</v>
      </c>
      <c r="H85" s="39" t="str">
        <f t="shared" si="31"/>
        <v>日大三島中</v>
      </c>
      <c r="I85" s="39" t="str">
        <f t="shared" si="32"/>
        <v>②</v>
      </c>
      <c r="J85" s="39" t="s">
        <v>15</v>
      </c>
      <c r="K85" s="40" t="str">
        <f t="shared" si="33"/>
        <v>-</v>
      </c>
      <c r="L85" s="39" t="s">
        <v>13</v>
      </c>
      <c r="M85" s="41">
        <f t="shared" si="34"/>
        <v>0</v>
      </c>
      <c r="N85" s="42" t="s">
        <v>14</v>
      </c>
      <c r="O85" s="43">
        <f t="shared" si="35"/>
        <v>0</v>
      </c>
      <c r="P85" s="46" t="s">
        <v>15</v>
      </c>
      <c r="Q85" s="44"/>
      <c r="R85" s="45"/>
      <c r="S85" s="39"/>
      <c r="T85" s="39"/>
      <c r="U85" s="39"/>
      <c r="V85" s="39"/>
      <c r="W85" s="39"/>
      <c r="X85" s="39"/>
      <c r="Y85" s="39"/>
      <c r="Z85" s="39"/>
      <c r="AA85" s="40"/>
      <c r="AB85" s="39"/>
      <c r="AC85" s="41"/>
      <c r="AD85" s="42"/>
      <c r="AE85" s="43"/>
      <c r="AF85" s="39"/>
    </row>
    <row r="86" spans="1:32" ht="15.75" customHeight="1">
      <c r="A86" s="33">
        <v>133</v>
      </c>
      <c r="B86" s="39">
        <f t="shared" si="27"/>
        <v>1</v>
      </c>
      <c r="C86" s="39">
        <f t="shared" si="28"/>
      </c>
      <c r="D86" s="43" t="str">
        <f t="shared" si="29"/>
        <v>山田　遥人</v>
      </c>
      <c r="E86" s="39" t="s">
        <v>13</v>
      </c>
      <c r="F86" s="39" t="str">
        <f t="shared" si="30"/>
        <v>静岡</v>
      </c>
      <c r="G86" s="39" t="s">
        <v>14</v>
      </c>
      <c r="H86" s="39" t="str">
        <f t="shared" si="31"/>
        <v>下田高</v>
      </c>
      <c r="I86" s="39" t="str">
        <f t="shared" si="32"/>
        <v>②</v>
      </c>
      <c r="J86" s="39" t="s">
        <v>15</v>
      </c>
      <c r="K86" s="40" t="str">
        <f t="shared" si="33"/>
        <v>-</v>
      </c>
      <c r="L86" s="39" t="s">
        <v>13</v>
      </c>
      <c r="M86" s="41">
        <f t="shared" si="34"/>
        <v>0</v>
      </c>
      <c r="N86" s="42" t="s">
        <v>14</v>
      </c>
      <c r="O86" s="43">
        <f t="shared" si="35"/>
        <v>0</v>
      </c>
      <c r="P86" s="46" t="s">
        <v>15</v>
      </c>
      <c r="Q86" s="44"/>
      <c r="R86" s="45"/>
      <c r="S86" s="39"/>
      <c r="T86" s="39"/>
      <c r="U86" s="39"/>
      <c r="V86" s="39"/>
      <c r="W86" s="39"/>
      <c r="X86" s="39"/>
      <c r="Y86" s="39"/>
      <c r="Z86" s="39"/>
      <c r="AA86" s="40"/>
      <c r="AB86" s="39"/>
      <c r="AC86" s="41"/>
      <c r="AD86" s="42"/>
      <c r="AE86" s="43"/>
      <c r="AF86" s="39"/>
    </row>
    <row r="87" spans="1:32" ht="15.75" customHeight="1">
      <c r="A87" s="33">
        <v>134</v>
      </c>
      <c r="B87" s="39">
        <f t="shared" si="27"/>
        <v>1</v>
      </c>
      <c r="C87" s="39">
        <f t="shared" si="28"/>
      </c>
      <c r="D87" s="43" t="str">
        <f t="shared" si="29"/>
        <v>鈴木　海斗</v>
      </c>
      <c r="E87" s="39" t="s">
        <v>13</v>
      </c>
      <c r="F87" s="39" t="str">
        <f t="shared" si="30"/>
        <v>静岡</v>
      </c>
      <c r="G87" s="39" t="s">
        <v>14</v>
      </c>
      <c r="H87" s="39" t="str">
        <f t="shared" si="31"/>
        <v>浜松日体中</v>
      </c>
      <c r="I87" s="39" t="str">
        <f t="shared" si="32"/>
        <v>②</v>
      </c>
      <c r="J87" s="39" t="s">
        <v>15</v>
      </c>
      <c r="K87" s="40" t="str">
        <f t="shared" si="33"/>
        <v>-</v>
      </c>
      <c r="L87" s="39" t="s">
        <v>13</v>
      </c>
      <c r="M87" s="41">
        <f t="shared" si="34"/>
        <v>0</v>
      </c>
      <c r="N87" s="42" t="s">
        <v>14</v>
      </c>
      <c r="O87" s="43">
        <f t="shared" si="35"/>
        <v>0</v>
      </c>
      <c r="P87" s="46" t="s">
        <v>15</v>
      </c>
      <c r="Q87" s="44"/>
      <c r="R87" s="45"/>
      <c r="S87" s="39"/>
      <c r="T87" s="39"/>
      <c r="U87" s="39"/>
      <c r="V87" s="39"/>
      <c r="W87" s="39"/>
      <c r="X87" s="39"/>
      <c r="Y87" s="39"/>
      <c r="Z87" s="39"/>
      <c r="AA87" s="40"/>
      <c r="AB87" s="39"/>
      <c r="AC87" s="41"/>
      <c r="AD87" s="42"/>
      <c r="AE87" s="43"/>
      <c r="AF87" s="39"/>
    </row>
    <row r="88" spans="1:32" ht="15.75" customHeight="1">
      <c r="A88" s="33">
        <v>135</v>
      </c>
      <c r="B88" s="39">
        <f t="shared" si="27"/>
        <v>1</v>
      </c>
      <c r="C88" s="39">
        <f t="shared" si="28"/>
      </c>
      <c r="D88" s="43" t="str">
        <f t="shared" si="29"/>
        <v>佐藤　汰勇</v>
      </c>
      <c r="E88" s="39" t="s">
        <v>13</v>
      </c>
      <c r="F88" s="39" t="str">
        <f t="shared" si="30"/>
        <v>静岡</v>
      </c>
      <c r="G88" s="39" t="s">
        <v>14</v>
      </c>
      <c r="H88" s="39" t="str">
        <f t="shared" si="31"/>
        <v>浜松学芸中</v>
      </c>
      <c r="I88" s="39" t="str">
        <f t="shared" si="32"/>
        <v>③</v>
      </c>
      <c r="J88" s="39" t="s">
        <v>15</v>
      </c>
      <c r="K88" s="40" t="str">
        <f t="shared" si="33"/>
        <v>-</v>
      </c>
      <c r="L88" s="39" t="s">
        <v>13</v>
      </c>
      <c r="M88" s="41">
        <f t="shared" si="34"/>
        <v>0</v>
      </c>
      <c r="N88" s="42" t="s">
        <v>14</v>
      </c>
      <c r="O88" s="43">
        <f t="shared" si="35"/>
        <v>0</v>
      </c>
      <c r="P88" s="46" t="s">
        <v>15</v>
      </c>
      <c r="Q88" s="44"/>
      <c r="R88" s="45"/>
      <c r="S88" s="39"/>
      <c r="T88" s="39"/>
      <c r="U88" s="39"/>
      <c r="V88" s="39"/>
      <c r="W88" s="39"/>
      <c r="X88" s="39"/>
      <c r="Y88" s="39"/>
      <c r="Z88" s="39"/>
      <c r="AA88" s="40"/>
      <c r="AB88" s="39"/>
      <c r="AC88" s="41"/>
      <c r="AD88" s="42"/>
      <c r="AE88" s="43"/>
      <c r="AF88" s="39"/>
    </row>
    <row r="89" spans="1:32" ht="15.75" customHeight="1">
      <c r="A89" s="33">
        <v>136</v>
      </c>
      <c r="B89" s="39">
        <f t="shared" si="27"/>
        <v>1</v>
      </c>
      <c r="C89" s="39">
        <f t="shared" si="28"/>
      </c>
      <c r="D89" s="43" t="str">
        <f t="shared" si="29"/>
        <v>三宅　魁</v>
      </c>
      <c r="E89" s="39" t="s">
        <v>13</v>
      </c>
      <c r="F89" s="39" t="str">
        <f t="shared" si="30"/>
        <v>静岡</v>
      </c>
      <c r="G89" s="39" t="s">
        <v>14</v>
      </c>
      <c r="H89" s="39" t="str">
        <f t="shared" si="31"/>
        <v>日大三島高</v>
      </c>
      <c r="I89" s="39" t="str">
        <f t="shared" si="32"/>
        <v>①</v>
      </c>
      <c r="J89" s="39" t="s">
        <v>15</v>
      </c>
      <c r="K89" s="40" t="str">
        <f t="shared" si="33"/>
        <v>-</v>
      </c>
      <c r="L89" s="39" t="s">
        <v>13</v>
      </c>
      <c r="M89" s="41">
        <f t="shared" si="34"/>
        <v>0</v>
      </c>
      <c r="N89" s="42" t="s">
        <v>14</v>
      </c>
      <c r="O89" s="43">
        <f t="shared" si="35"/>
        <v>0</v>
      </c>
      <c r="P89" s="46" t="s">
        <v>15</v>
      </c>
      <c r="Q89" s="44"/>
      <c r="R89" s="45"/>
      <c r="S89" s="39"/>
      <c r="T89" s="39"/>
      <c r="U89" s="39"/>
      <c r="V89" s="39"/>
      <c r="W89" s="39"/>
      <c r="X89" s="39"/>
      <c r="Y89" s="39"/>
      <c r="Z89" s="39"/>
      <c r="AA89" s="40"/>
      <c r="AB89" s="39"/>
      <c r="AC89" s="41"/>
      <c r="AD89" s="42"/>
      <c r="AE89" s="43"/>
      <c r="AF89" s="39"/>
    </row>
    <row r="90" spans="1:32" ht="15.75" customHeight="1">
      <c r="A90" s="33">
        <v>137</v>
      </c>
      <c r="B90" s="39">
        <f t="shared" si="27"/>
        <v>1</v>
      </c>
      <c r="C90" s="39">
        <f t="shared" si="28"/>
      </c>
      <c r="D90" s="43" t="str">
        <f t="shared" si="29"/>
        <v>久保田　真拓</v>
      </c>
      <c r="E90" s="39" t="s">
        <v>13</v>
      </c>
      <c r="F90" s="39" t="str">
        <f t="shared" si="30"/>
        <v>静岡</v>
      </c>
      <c r="G90" s="39" t="s">
        <v>14</v>
      </c>
      <c r="H90" s="39" t="str">
        <f t="shared" si="31"/>
        <v>下田高</v>
      </c>
      <c r="I90" s="39" t="str">
        <f t="shared" si="32"/>
        <v>②</v>
      </c>
      <c r="J90" s="39" t="s">
        <v>15</v>
      </c>
      <c r="K90" s="40" t="str">
        <f t="shared" si="33"/>
        <v>-</v>
      </c>
      <c r="L90" s="39" t="s">
        <v>13</v>
      </c>
      <c r="M90" s="41">
        <f t="shared" si="34"/>
        <v>0</v>
      </c>
      <c r="N90" s="42" t="s">
        <v>14</v>
      </c>
      <c r="O90" s="43">
        <f t="shared" si="35"/>
        <v>0</v>
      </c>
      <c r="P90" s="46" t="s">
        <v>15</v>
      </c>
      <c r="Q90" s="44"/>
      <c r="R90" s="45"/>
      <c r="S90" s="39"/>
      <c r="T90" s="39"/>
      <c r="U90" s="39"/>
      <c r="V90" s="39"/>
      <c r="W90" s="39"/>
      <c r="X90" s="39"/>
      <c r="Y90" s="39"/>
      <c r="Z90" s="39"/>
      <c r="AA90" s="40"/>
      <c r="AB90" s="39"/>
      <c r="AC90" s="41"/>
      <c r="AD90" s="42"/>
      <c r="AE90" s="43"/>
      <c r="AF90" s="39"/>
    </row>
    <row r="91" spans="1:32" ht="15.75" customHeight="1">
      <c r="A91" s="33">
        <v>138</v>
      </c>
      <c r="B91" s="39">
        <f t="shared" si="27"/>
        <v>1</v>
      </c>
      <c r="C91" s="39">
        <f t="shared" si="28"/>
      </c>
      <c r="D91" s="43" t="str">
        <f t="shared" si="29"/>
        <v>水野　柊人</v>
      </c>
      <c r="E91" s="39" t="s">
        <v>13</v>
      </c>
      <c r="F91" s="39" t="str">
        <f t="shared" si="30"/>
        <v>静岡</v>
      </c>
      <c r="G91" s="39" t="s">
        <v>14</v>
      </c>
      <c r="H91" s="39" t="str">
        <f t="shared" si="31"/>
        <v>浜松日体中</v>
      </c>
      <c r="I91" s="39" t="str">
        <f t="shared" si="32"/>
        <v>①</v>
      </c>
      <c r="J91" s="39" t="s">
        <v>15</v>
      </c>
      <c r="K91" s="40" t="str">
        <f t="shared" si="33"/>
        <v>-</v>
      </c>
      <c r="L91" s="39" t="s">
        <v>13</v>
      </c>
      <c r="M91" s="41">
        <f t="shared" si="34"/>
        <v>0</v>
      </c>
      <c r="N91" s="42" t="s">
        <v>14</v>
      </c>
      <c r="O91" s="43">
        <f t="shared" si="35"/>
        <v>0</v>
      </c>
      <c r="P91" s="46" t="s">
        <v>15</v>
      </c>
      <c r="Q91" s="44"/>
      <c r="R91" s="45"/>
      <c r="S91" s="39"/>
      <c r="T91" s="39"/>
      <c r="U91" s="39"/>
      <c r="V91" s="39"/>
      <c r="W91" s="39"/>
      <c r="X91" s="39"/>
      <c r="Y91" s="39"/>
      <c r="Z91" s="39"/>
      <c r="AA91" s="40"/>
      <c r="AB91" s="39"/>
      <c r="AC91" s="41"/>
      <c r="AD91" s="42"/>
      <c r="AE91" s="43"/>
      <c r="AF91" s="39"/>
    </row>
    <row r="92" spans="1:32" ht="15.75" customHeight="1">
      <c r="A92" s="33">
        <v>139</v>
      </c>
      <c r="B92" s="39">
        <f t="shared" si="27"/>
        <v>1</v>
      </c>
      <c r="C92" s="39">
        <f t="shared" si="28"/>
      </c>
      <c r="D92" s="43" t="str">
        <f t="shared" si="29"/>
        <v>諏訪部　匠</v>
      </c>
      <c r="E92" s="39" t="s">
        <v>13</v>
      </c>
      <c r="F92" s="39" t="str">
        <f t="shared" si="30"/>
        <v>静岡</v>
      </c>
      <c r="G92" s="39" t="s">
        <v>14</v>
      </c>
      <c r="H92" s="39" t="str">
        <f t="shared" si="31"/>
        <v>星陵高</v>
      </c>
      <c r="I92" s="39" t="str">
        <f t="shared" si="32"/>
        <v>①</v>
      </c>
      <c r="J92" s="39" t="s">
        <v>15</v>
      </c>
      <c r="K92" s="40" t="str">
        <f t="shared" si="33"/>
        <v>-</v>
      </c>
      <c r="L92" s="39" t="s">
        <v>13</v>
      </c>
      <c r="M92" s="41">
        <f t="shared" si="34"/>
        <v>0</v>
      </c>
      <c r="N92" s="42" t="s">
        <v>14</v>
      </c>
      <c r="O92" s="43">
        <f t="shared" si="35"/>
        <v>0</v>
      </c>
      <c r="P92" s="46" t="s">
        <v>15</v>
      </c>
      <c r="Q92" s="44"/>
      <c r="R92" s="45"/>
      <c r="S92" s="39"/>
      <c r="T92" s="39"/>
      <c r="U92" s="39"/>
      <c r="V92" s="39"/>
      <c r="W92" s="39"/>
      <c r="X92" s="39"/>
      <c r="Y92" s="39"/>
      <c r="Z92" s="39"/>
      <c r="AA92" s="40"/>
      <c r="AB92" s="39"/>
      <c r="AC92" s="41"/>
      <c r="AD92" s="42"/>
      <c r="AE92" s="43"/>
      <c r="AF92" s="39"/>
    </row>
    <row r="93" spans="1:32" ht="15.75" customHeight="1">
      <c r="A93" s="33">
        <v>140</v>
      </c>
      <c r="B93" s="39">
        <f t="shared" si="27"/>
        <v>1</v>
      </c>
      <c r="C93" s="39">
        <f t="shared" si="28"/>
      </c>
      <c r="D93" s="43" t="str">
        <f t="shared" si="29"/>
        <v>矢嶋　寛大</v>
      </c>
      <c r="E93" s="39" t="s">
        <v>13</v>
      </c>
      <c r="F93" s="39" t="str">
        <f t="shared" si="30"/>
        <v>静岡</v>
      </c>
      <c r="G93" s="39" t="s">
        <v>14</v>
      </c>
      <c r="H93" s="39" t="str">
        <f t="shared" si="31"/>
        <v>日大三島高</v>
      </c>
      <c r="I93" s="39" t="str">
        <f t="shared" si="32"/>
        <v>①</v>
      </c>
      <c r="J93" s="39" t="s">
        <v>15</v>
      </c>
      <c r="K93" s="40" t="str">
        <f t="shared" si="33"/>
        <v>-</v>
      </c>
      <c r="L93" s="39" t="s">
        <v>13</v>
      </c>
      <c r="M93" s="41">
        <f t="shared" si="34"/>
        <v>0</v>
      </c>
      <c r="N93" s="42" t="s">
        <v>14</v>
      </c>
      <c r="O93" s="43">
        <f t="shared" si="35"/>
        <v>0</v>
      </c>
      <c r="P93" s="46" t="s">
        <v>15</v>
      </c>
      <c r="Q93" s="44"/>
      <c r="R93" s="45"/>
      <c r="S93" s="39"/>
      <c r="T93" s="39"/>
      <c r="U93" s="39"/>
      <c r="V93" s="39"/>
      <c r="W93" s="39"/>
      <c r="X93" s="39"/>
      <c r="Y93" s="39"/>
      <c r="Z93" s="39"/>
      <c r="AA93" s="40"/>
      <c r="AB93" s="39"/>
      <c r="AC93" s="41"/>
      <c r="AD93" s="42"/>
      <c r="AE93" s="43"/>
      <c r="AF93" s="39"/>
    </row>
    <row r="94" spans="1:32" ht="15.75" customHeight="1">
      <c r="A94" s="33">
        <v>141</v>
      </c>
      <c r="B94" s="39">
        <f t="shared" si="27"/>
        <v>1</v>
      </c>
      <c r="C94" s="39">
        <f t="shared" si="28"/>
      </c>
      <c r="D94" s="43">
        <f t="shared" si="29"/>
        <v>0</v>
      </c>
      <c r="E94" s="39" t="s">
        <v>13</v>
      </c>
      <c r="F94" s="39" t="str">
        <f t="shared" si="30"/>
        <v>静岡</v>
      </c>
      <c r="G94" s="39" t="s">
        <v>14</v>
      </c>
      <c r="H94" s="39">
        <f t="shared" si="31"/>
        <v>0</v>
      </c>
      <c r="I94" s="39">
        <f t="shared" si="32"/>
        <v>0</v>
      </c>
      <c r="J94" s="39" t="s">
        <v>15</v>
      </c>
      <c r="K94" s="40" t="str">
        <f t="shared" si="33"/>
        <v>-</v>
      </c>
      <c r="L94" s="39" t="s">
        <v>13</v>
      </c>
      <c r="M94" s="41">
        <f t="shared" si="34"/>
        <v>0</v>
      </c>
      <c r="N94" s="42" t="s">
        <v>14</v>
      </c>
      <c r="O94" s="43">
        <f t="shared" si="35"/>
        <v>0</v>
      </c>
      <c r="P94" s="46" t="s">
        <v>15</v>
      </c>
      <c r="Q94" s="44"/>
      <c r="R94" s="45"/>
      <c r="S94" s="39"/>
      <c r="T94" s="39"/>
      <c r="U94" s="39"/>
      <c r="V94" s="39"/>
      <c r="W94" s="39"/>
      <c r="X94" s="39"/>
      <c r="Y94" s="39"/>
      <c r="Z94" s="39"/>
      <c r="AA94" s="40"/>
      <c r="AB94" s="39"/>
      <c r="AC94" s="41"/>
      <c r="AD94" s="42"/>
      <c r="AE94" s="43"/>
      <c r="AF94" s="39"/>
    </row>
    <row r="95" spans="1:32" ht="15.75" customHeight="1">
      <c r="A95" s="33">
        <v>142</v>
      </c>
      <c r="B95" s="39">
        <f t="shared" si="27"/>
        <v>1</v>
      </c>
      <c r="C95" s="39">
        <f t="shared" si="28"/>
      </c>
      <c r="D95" s="43" t="str">
        <f t="shared" si="29"/>
        <v>池川　獅童</v>
      </c>
      <c r="E95" s="39" t="s">
        <v>13</v>
      </c>
      <c r="F95" s="39" t="str">
        <f t="shared" si="30"/>
        <v>静岡</v>
      </c>
      <c r="G95" s="39" t="s">
        <v>14</v>
      </c>
      <c r="H95" s="39" t="str">
        <f t="shared" si="31"/>
        <v>浜松日体中</v>
      </c>
      <c r="I95" s="39" t="str">
        <f t="shared" si="32"/>
        <v>②</v>
      </c>
      <c r="J95" s="39" t="s">
        <v>15</v>
      </c>
      <c r="K95" s="40" t="str">
        <f t="shared" si="33"/>
        <v>-</v>
      </c>
      <c r="L95" s="39" t="s">
        <v>13</v>
      </c>
      <c r="M95" s="41">
        <f t="shared" si="34"/>
        <v>0</v>
      </c>
      <c r="N95" s="42" t="s">
        <v>14</v>
      </c>
      <c r="O95" s="43">
        <f t="shared" si="35"/>
        <v>0</v>
      </c>
      <c r="P95" s="46" t="s">
        <v>15</v>
      </c>
      <c r="Q95" s="44"/>
      <c r="R95" s="45"/>
      <c r="S95" s="39"/>
      <c r="T95" s="39"/>
      <c r="U95" s="39"/>
      <c r="V95" s="39"/>
      <c r="W95" s="39"/>
      <c r="X95" s="39"/>
      <c r="Y95" s="39"/>
      <c r="Z95" s="39"/>
      <c r="AA95" s="40"/>
      <c r="AB95" s="39"/>
      <c r="AC95" s="41"/>
      <c r="AD95" s="42"/>
      <c r="AE95" s="43"/>
      <c r="AF95" s="39"/>
    </row>
    <row r="96" spans="1:32" ht="15.75" customHeight="1">
      <c r="A96" s="33">
        <v>143</v>
      </c>
      <c r="B96" s="39">
        <f t="shared" si="27"/>
        <v>1</v>
      </c>
      <c r="C96" s="39">
        <f t="shared" si="28"/>
      </c>
      <c r="D96" s="43" t="str">
        <f t="shared" si="29"/>
        <v>遠藤　椋月</v>
      </c>
      <c r="E96" s="39" t="s">
        <v>13</v>
      </c>
      <c r="F96" s="39" t="str">
        <f t="shared" si="30"/>
        <v>静岡</v>
      </c>
      <c r="G96" s="39" t="s">
        <v>14</v>
      </c>
      <c r="H96" s="39" t="str">
        <f t="shared" si="31"/>
        <v>星陵高</v>
      </c>
      <c r="I96" s="39" t="str">
        <f t="shared" si="32"/>
        <v>①</v>
      </c>
      <c r="J96" s="39" t="s">
        <v>15</v>
      </c>
      <c r="K96" s="40" t="str">
        <f t="shared" si="33"/>
        <v>-</v>
      </c>
      <c r="L96" s="39" t="s">
        <v>13</v>
      </c>
      <c r="M96" s="41">
        <f t="shared" si="34"/>
        <v>0</v>
      </c>
      <c r="N96" s="42" t="s">
        <v>14</v>
      </c>
      <c r="O96" s="43">
        <f t="shared" si="35"/>
        <v>0</v>
      </c>
      <c r="P96" s="46" t="s">
        <v>15</v>
      </c>
      <c r="Q96" s="44"/>
      <c r="R96" s="45"/>
      <c r="S96" s="39"/>
      <c r="T96" s="39"/>
      <c r="U96" s="39"/>
      <c r="V96" s="39"/>
      <c r="W96" s="39"/>
      <c r="X96" s="39"/>
      <c r="Y96" s="39"/>
      <c r="Z96" s="39"/>
      <c r="AA96" s="40"/>
      <c r="AB96" s="39"/>
      <c r="AC96" s="41"/>
      <c r="AD96" s="42"/>
      <c r="AE96" s="43"/>
      <c r="AF96" s="39"/>
    </row>
    <row r="97" spans="1:32" ht="15.75" customHeight="1">
      <c r="A97" s="33">
        <v>144</v>
      </c>
      <c r="B97" s="39">
        <f t="shared" si="27"/>
        <v>1</v>
      </c>
      <c r="C97" s="39">
        <f t="shared" si="28"/>
      </c>
      <c r="D97" s="43" t="str">
        <f t="shared" si="29"/>
        <v>川口　暁都</v>
      </c>
      <c r="E97" s="39" t="s">
        <v>13</v>
      </c>
      <c r="F97" s="39" t="str">
        <f t="shared" si="30"/>
        <v>静岡</v>
      </c>
      <c r="G97" s="39" t="s">
        <v>14</v>
      </c>
      <c r="H97" s="39" t="str">
        <f t="shared" si="31"/>
        <v>日大三島高</v>
      </c>
      <c r="I97" s="39" t="str">
        <f t="shared" si="32"/>
        <v>①</v>
      </c>
      <c r="J97" s="39" t="s">
        <v>15</v>
      </c>
      <c r="K97" s="40" t="str">
        <f t="shared" si="33"/>
        <v>-</v>
      </c>
      <c r="L97" s="39" t="s">
        <v>13</v>
      </c>
      <c r="M97" s="41">
        <f t="shared" si="34"/>
        <v>0</v>
      </c>
      <c r="N97" s="42" t="s">
        <v>14</v>
      </c>
      <c r="O97" s="43">
        <f t="shared" si="35"/>
        <v>0</v>
      </c>
      <c r="P97" s="46" t="s">
        <v>15</v>
      </c>
      <c r="Q97" s="44"/>
      <c r="R97" s="45"/>
      <c r="S97" s="39"/>
      <c r="T97" s="39"/>
      <c r="U97" s="39"/>
      <c r="V97" s="39"/>
      <c r="W97" s="39"/>
      <c r="X97" s="39"/>
      <c r="Y97" s="39"/>
      <c r="Z97" s="39"/>
      <c r="AA97" s="40"/>
      <c r="AB97" s="39"/>
      <c r="AC97" s="41"/>
      <c r="AD97" s="42"/>
      <c r="AE97" s="43"/>
      <c r="AF97" s="39"/>
    </row>
    <row r="98" spans="1:32" ht="15.75" customHeight="1">
      <c r="A98" s="33">
        <v>145</v>
      </c>
      <c r="B98" s="39">
        <f t="shared" si="27"/>
        <v>1</v>
      </c>
      <c r="C98" s="39">
        <f t="shared" si="28"/>
      </c>
      <c r="D98" s="43">
        <f t="shared" si="29"/>
        <v>0</v>
      </c>
      <c r="E98" s="39" t="s">
        <v>13</v>
      </c>
      <c r="F98" s="39" t="str">
        <f t="shared" si="30"/>
        <v>静岡</v>
      </c>
      <c r="G98" s="39" t="s">
        <v>14</v>
      </c>
      <c r="H98" s="39">
        <f t="shared" si="31"/>
        <v>0</v>
      </c>
      <c r="I98" s="39">
        <f t="shared" si="32"/>
        <v>0</v>
      </c>
      <c r="J98" s="39" t="s">
        <v>15</v>
      </c>
      <c r="K98" s="40" t="str">
        <f t="shared" si="33"/>
        <v>-</v>
      </c>
      <c r="L98" s="39" t="s">
        <v>13</v>
      </c>
      <c r="M98" s="41">
        <f t="shared" si="34"/>
        <v>0</v>
      </c>
      <c r="N98" s="42" t="s">
        <v>14</v>
      </c>
      <c r="O98" s="43">
        <f t="shared" si="35"/>
        <v>0</v>
      </c>
      <c r="P98" s="46" t="s">
        <v>15</v>
      </c>
      <c r="Q98" s="44"/>
      <c r="R98" s="45"/>
      <c r="S98" s="39"/>
      <c r="T98" s="39"/>
      <c r="U98" s="39"/>
      <c r="V98" s="39"/>
      <c r="W98" s="39"/>
      <c r="X98" s="39"/>
      <c r="Y98" s="39"/>
      <c r="Z98" s="39"/>
      <c r="AA98" s="40"/>
      <c r="AB98" s="39"/>
      <c r="AC98" s="41"/>
      <c r="AD98" s="42"/>
      <c r="AE98" s="43"/>
      <c r="AF98" s="39"/>
    </row>
    <row r="99" spans="1:32" ht="15.75" customHeight="1">
      <c r="A99" s="33">
        <v>146</v>
      </c>
      <c r="B99" s="39">
        <f t="shared" si="27"/>
        <v>1</v>
      </c>
      <c r="C99" s="39">
        <f t="shared" si="28"/>
      </c>
      <c r="D99" s="43" t="str">
        <f t="shared" si="29"/>
        <v>池間　佑太</v>
      </c>
      <c r="E99" s="39" t="s">
        <v>13</v>
      </c>
      <c r="F99" s="39" t="str">
        <f t="shared" si="30"/>
        <v>静岡</v>
      </c>
      <c r="G99" s="39" t="s">
        <v>14</v>
      </c>
      <c r="H99" s="39" t="str">
        <f t="shared" si="31"/>
        <v>浜松日体中</v>
      </c>
      <c r="I99" s="39" t="str">
        <f t="shared" si="32"/>
        <v>②</v>
      </c>
      <c r="J99" s="39" t="s">
        <v>15</v>
      </c>
      <c r="K99" s="40" t="str">
        <f t="shared" si="33"/>
        <v>-</v>
      </c>
      <c r="L99" s="39" t="s">
        <v>13</v>
      </c>
      <c r="M99" s="41">
        <f t="shared" si="34"/>
        <v>0</v>
      </c>
      <c r="N99" s="42" t="s">
        <v>14</v>
      </c>
      <c r="O99" s="43">
        <f t="shared" si="35"/>
        <v>0</v>
      </c>
      <c r="P99" s="46" t="s">
        <v>15</v>
      </c>
      <c r="Q99" s="44"/>
      <c r="R99" s="45"/>
      <c r="S99" s="39"/>
      <c r="T99" s="39"/>
      <c r="U99" s="39"/>
      <c r="V99" s="39"/>
      <c r="W99" s="39"/>
      <c r="X99" s="39"/>
      <c r="Y99" s="39"/>
      <c r="Z99" s="39"/>
      <c r="AA99" s="40"/>
      <c r="AB99" s="39"/>
      <c r="AC99" s="41"/>
      <c r="AD99" s="42"/>
      <c r="AE99" s="43"/>
      <c r="AF99" s="39"/>
    </row>
    <row r="100" spans="1:32" ht="15.75" customHeight="1">
      <c r="A100" s="33">
        <v>147</v>
      </c>
      <c r="B100" s="39">
        <f>IF(VLOOKUP(A100,順①,12,FALSE)=280,"WD",IF(VLOOKUP(A100,順①,12,FALSE)=300,"DQ",IF(VLOOKUP(A100,順①,12,FALSE)=290,"NR",IF(VLOOKUP(A100,順①,12,FALSE)=270,"Scr",VLOOKUP(A100,順①,14,FALSE)))))</f>
        <v>1</v>
      </c>
      <c r="C100" s="39">
        <f t="shared" si="28"/>
      </c>
      <c r="D100" s="43" t="str">
        <f t="shared" si="29"/>
        <v>渡邉　壮晃</v>
      </c>
      <c r="E100" s="39" t="s">
        <v>13</v>
      </c>
      <c r="F100" s="39" t="str">
        <f t="shared" si="30"/>
        <v>静岡</v>
      </c>
      <c r="G100" s="39" t="s">
        <v>14</v>
      </c>
      <c r="H100" s="39" t="str">
        <f t="shared" si="31"/>
        <v>星陵高</v>
      </c>
      <c r="I100" s="39" t="str">
        <f t="shared" si="32"/>
        <v>②</v>
      </c>
      <c r="J100" s="39" t="s">
        <v>15</v>
      </c>
      <c r="K100" s="40" t="str">
        <f t="shared" si="33"/>
        <v>-</v>
      </c>
      <c r="L100" s="39" t="s">
        <v>13</v>
      </c>
      <c r="M100" s="41">
        <f t="shared" si="34"/>
        <v>0</v>
      </c>
      <c r="N100" s="42" t="s">
        <v>14</v>
      </c>
      <c r="O100" s="43">
        <f t="shared" si="35"/>
        <v>0</v>
      </c>
      <c r="P100" s="46" t="s">
        <v>15</v>
      </c>
      <c r="Q100" s="44"/>
      <c r="R100" s="45"/>
      <c r="S100" s="39"/>
      <c r="T100" s="39"/>
      <c r="U100" s="39"/>
      <c r="V100" s="39"/>
      <c r="W100" s="39"/>
      <c r="X100" s="39"/>
      <c r="Y100" s="39"/>
      <c r="Z100" s="39"/>
      <c r="AA100" s="40"/>
      <c r="AB100" s="39"/>
      <c r="AC100" s="41"/>
      <c r="AD100" s="42"/>
      <c r="AE100" s="43"/>
      <c r="AF100" s="39"/>
    </row>
    <row r="101" spans="1:32" ht="15.75" customHeight="1">
      <c r="A101" s="33">
        <v>148</v>
      </c>
      <c r="B101" s="39">
        <f>IF(VLOOKUP(A101,順①,12,FALSE)=280,"WD",IF(VLOOKUP(A101,順①,12,FALSE)=300,"DQ",IF(VLOOKUP(A101,順①,12,FALSE)=290,"NR",IF(VLOOKUP(A101,順①,12,FALSE)=270,"Scr",VLOOKUP(A101,順①,14,FALSE)))))</f>
        <v>1</v>
      </c>
      <c r="C101" s="39">
        <f t="shared" si="28"/>
      </c>
      <c r="D101" s="43" t="str">
        <f t="shared" si="29"/>
        <v>大山　友輔</v>
      </c>
      <c r="E101" s="39" t="s">
        <v>13</v>
      </c>
      <c r="F101" s="39" t="str">
        <f t="shared" si="30"/>
        <v>静岡</v>
      </c>
      <c r="G101" s="39" t="s">
        <v>14</v>
      </c>
      <c r="H101" s="39" t="str">
        <f t="shared" si="31"/>
        <v>下田高</v>
      </c>
      <c r="I101" s="39" t="str">
        <f t="shared" si="32"/>
        <v>②</v>
      </c>
      <c r="J101" s="39" t="s">
        <v>15</v>
      </c>
      <c r="K101" s="40" t="str">
        <f t="shared" si="33"/>
        <v>-</v>
      </c>
      <c r="L101" s="39" t="s">
        <v>13</v>
      </c>
      <c r="M101" s="41">
        <f t="shared" si="34"/>
        <v>0</v>
      </c>
      <c r="N101" s="42" t="s">
        <v>14</v>
      </c>
      <c r="O101" s="43">
        <f t="shared" si="35"/>
        <v>0</v>
      </c>
      <c r="P101" s="46" t="s">
        <v>15</v>
      </c>
      <c r="Q101" s="44"/>
      <c r="R101" s="45"/>
      <c r="S101" s="39"/>
      <c r="T101" s="39"/>
      <c r="U101" s="39"/>
      <c r="V101" s="39"/>
      <c r="W101" s="39"/>
      <c r="X101" s="39"/>
      <c r="Y101" s="39"/>
      <c r="Z101" s="39"/>
      <c r="AA101" s="40"/>
      <c r="AB101" s="39"/>
      <c r="AC101" s="41"/>
      <c r="AD101" s="42"/>
      <c r="AE101" s="43"/>
      <c r="AF101" s="39"/>
    </row>
    <row r="102" spans="1:32" ht="15.75" customHeight="1">
      <c r="A102" s="33">
        <v>149</v>
      </c>
      <c r="B102" s="39">
        <f>IF(VLOOKUP(A102,順①,12,FALSE)=280,"WD",IF(VLOOKUP(A102,順①,12,FALSE)=300,"DQ",IF(VLOOKUP(A102,順①,12,FALSE)=290,"NR",IF(VLOOKUP(A102,順①,12,FALSE)=270,"Scr",VLOOKUP(A102,順①,14,FALSE)))))</f>
        <v>1</v>
      </c>
      <c r="C102" s="39">
        <f t="shared" si="28"/>
      </c>
      <c r="D102" s="43">
        <f t="shared" si="29"/>
        <v>0</v>
      </c>
      <c r="E102" s="39" t="s">
        <v>13</v>
      </c>
      <c r="F102" s="39" t="str">
        <f t="shared" si="30"/>
        <v>静岡</v>
      </c>
      <c r="G102" s="39" t="s">
        <v>14</v>
      </c>
      <c r="H102" s="39">
        <f t="shared" si="31"/>
        <v>0</v>
      </c>
      <c r="I102" s="39">
        <f t="shared" si="32"/>
        <v>0</v>
      </c>
      <c r="J102" s="39" t="s">
        <v>15</v>
      </c>
      <c r="K102" s="40" t="str">
        <f t="shared" si="33"/>
        <v>-</v>
      </c>
      <c r="L102" s="39" t="s">
        <v>13</v>
      </c>
      <c r="M102" s="41">
        <f t="shared" si="34"/>
        <v>0</v>
      </c>
      <c r="N102" s="42" t="s">
        <v>14</v>
      </c>
      <c r="O102" s="43">
        <f t="shared" si="35"/>
        <v>0</v>
      </c>
      <c r="P102" s="46" t="s">
        <v>15</v>
      </c>
      <c r="Q102" s="44"/>
      <c r="R102" s="45"/>
      <c r="S102" s="39"/>
      <c r="T102" s="39"/>
      <c r="U102" s="39"/>
      <c r="V102" s="39"/>
      <c r="W102" s="39"/>
      <c r="X102" s="39"/>
      <c r="Y102" s="39"/>
      <c r="Z102" s="39"/>
      <c r="AA102" s="40"/>
      <c r="AB102" s="39"/>
      <c r="AC102" s="41"/>
      <c r="AD102" s="42"/>
      <c r="AE102" s="43"/>
      <c r="AF102" s="39"/>
    </row>
    <row r="103" spans="1:32" ht="15.75" customHeight="1">
      <c r="A103" s="33">
        <v>150</v>
      </c>
      <c r="B103" s="39">
        <f>IF(VLOOKUP(A103,順①,12,FALSE)=280,"WD",IF(VLOOKUP(A103,順①,12,FALSE)=300,"DQ",IF(VLOOKUP(A103,順①,12,FALSE)=290,"NR",IF(VLOOKUP(A103,順①,12,FALSE)=270,"Scr",VLOOKUP(A103,順①,14,FALSE)))))</f>
        <v>1</v>
      </c>
      <c r="C103" s="39">
        <f t="shared" si="28"/>
      </c>
      <c r="D103" s="43">
        <f t="shared" si="29"/>
        <v>0</v>
      </c>
      <c r="E103" s="39" t="s">
        <v>13</v>
      </c>
      <c r="F103" s="39" t="str">
        <f t="shared" si="30"/>
        <v>静岡</v>
      </c>
      <c r="G103" s="39" t="s">
        <v>14</v>
      </c>
      <c r="H103" s="39">
        <f t="shared" si="31"/>
        <v>0</v>
      </c>
      <c r="I103" s="39">
        <f t="shared" si="32"/>
        <v>0</v>
      </c>
      <c r="J103" s="39" t="s">
        <v>15</v>
      </c>
      <c r="K103" s="40" t="str">
        <f t="shared" si="33"/>
        <v>-</v>
      </c>
      <c r="L103" s="39" t="s">
        <v>13</v>
      </c>
      <c r="M103" s="41">
        <f t="shared" si="34"/>
        <v>0</v>
      </c>
      <c r="N103" s="42" t="s">
        <v>14</v>
      </c>
      <c r="O103" s="43">
        <f t="shared" si="35"/>
        <v>0</v>
      </c>
      <c r="P103" s="46" t="s">
        <v>15</v>
      </c>
      <c r="Q103" s="44"/>
      <c r="R103" s="45"/>
      <c r="S103" s="39"/>
      <c r="T103" s="39"/>
      <c r="U103" s="39"/>
      <c r="V103" s="39"/>
      <c r="W103" s="39"/>
      <c r="X103" s="39"/>
      <c r="Y103" s="39"/>
      <c r="Z103" s="39"/>
      <c r="AA103" s="40"/>
      <c r="AB103" s="39"/>
      <c r="AC103" s="41"/>
      <c r="AD103" s="42"/>
      <c r="AE103" s="43"/>
      <c r="AF103" s="39"/>
    </row>
  </sheetData>
  <sheetProtection/>
  <mergeCells count="3">
    <mergeCell ref="B1:AF1"/>
    <mergeCell ref="P2:W2"/>
    <mergeCell ref="X2:AF2"/>
  </mergeCells>
  <printOptions horizontalCentered="1" verticalCentered="1"/>
  <pageMargins left="0" right="0" top="0" bottom="0" header="0" footer="0"/>
  <pageSetup errors="blank" horizontalDpi="600" verticalDpi="600" orientation="portrait" paperSize="9" r:id="rId2"/>
  <headerFooter alignWithMargins="0">
    <oddFooter>&amp;C&amp;P/&amp;N&amp;R&amp;6関東高等学校ゴルフ連盟　公式記録</oddFooter>
  </headerFooter>
  <rowBreaks count="1" manualBreakCount="1">
    <brk id="53" max="3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こうたろう</dc:creator>
  <cp:keywords/>
  <dc:description/>
  <cp:lastModifiedBy>石田　翼</cp:lastModifiedBy>
  <cp:lastPrinted>2020-01-27T05:52:49Z</cp:lastPrinted>
  <dcterms:created xsi:type="dcterms:W3CDTF">2005-11-19T02:05:30Z</dcterms:created>
  <dcterms:modified xsi:type="dcterms:W3CDTF">2020-01-28T00:09:47Z</dcterms:modified>
  <cp:category/>
  <cp:version/>
  <cp:contentType/>
  <cp:contentStatus/>
</cp:coreProperties>
</file>